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9"/>
  </bookViews>
  <sheets>
    <sheet name="Лист1" sheetId="1" r:id="rId1"/>
    <sheet name="Лист2" sheetId="2" r:id="rId2"/>
    <sheet name="Лист3 )" sheetId="5" r:id="rId3"/>
    <sheet name="Лист4" sheetId="4" r:id="rId4"/>
    <sheet name="Лист5" sheetId="6" r:id="rId5"/>
    <sheet name="Лист6" sheetId="7" r:id="rId6"/>
    <sheet name="Лист7)" sheetId="8" r:id="rId7"/>
    <sheet name="лист8" sheetId="9" r:id="rId8"/>
    <sheet name="Лист9" sheetId="10" r:id="rId9"/>
    <sheet name="Лист10" sheetId="11" r:id="rId10"/>
  </sheets>
  <calcPr calcId="124519"/>
</workbook>
</file>

<file path=xl/calcChain.xml><?xml version="1.0" encoding="utf-8"?>
<calcChain xmlns="http://schemas.openxmlformats.org/spreadsheetml/2006/main">
  <c r="N22" i="11"/>
  <c r="M22"/>
  <c r="K22"/>
  <c r="J22"/>
  <c r="I22"/>
  <c r="H22"/>
  <c r="G22"/>
  <c r="F22"/>
  <c r="E22"/>
  <c r="D22"/>
  <c r="E21" i="8"/>
  <c r="D21"/>
  <c r="N21" i="7"/>
  <c r="M21"/>
  <c r="L21"/>
  <c r="K21"/>
  <c r="J21"/>
  <c r="I21"/>
  <c r="H21"/>
  <c r="G21"/>
  <c r="F21"/>
  <c r="E21"/>
  <c r="D21"/>
  <c r="N23" i="5"/>
  <c r="M23"/>
  <c r="L23"/>
  <c r="K23"/>
  <c r="J23"/>
  <c r="I23"/>
  <c r="H23"/>
  <c r="G23"/>
  <c r="F23"/>
  <c r="E23"/>
  <c r="D23"/>
  <c r="N22" i="2"/>
  <c r="M22"/>
  <c r="L22"/>
  <c r="K22"/>
  <c r="J22"/>
  <c r="I22"/>
  <c r="H22"/>
  <c r="G22"/>
  <c r="F22"/>
  <c r="E22"/>
  <c r="D22"/>
  <c r="N22" i="1"/>
  <c r="M22"/>
  <c r="L22"/>
  <c r="K22"/>
  <c r="J22"/>
  <c r="I22"/>
  <c r="H22"/>
  <c r="G22"/>
  <c r="F22"/>
  <c r="E22"/>
  <c r="D22"/>
  <c r="L22" i="11"/>
  <c r="D22" i="9"/>
  <c r="E22"/>
  <c r="F22"/>
  <c r="G22"/>
  <c r="H22"/>
  <c r="I22"/>
  <c r="J22"/>
  <c r="K22"/>
  <c r="L22"/>
  <c r="M22"/>
  <c r="N22"/>
  <c r="N21" i="8"/>
  <c r="M21"/>
  <c r="L21"/>
  <c r="K21"/>
  <c r="J21"/>
  <c r="I21"/>
  <c r="H21"/>
  <c r="G21"/>
  <c r="F21"/>
  <c r="N21" i="6"/>
  <c r="M21"/>
  <c r="L21"/>
  <c r="K21"/>
  <c r="J21"/>
  <c r="I21"/>
  <c r="H21"/>
  <c r="G21"/>
  <c r="F21"/>
  <c r="E21"/>
  <c r="D21"/>
  <c r="J23" i="4"/>
  <c r="I23"/>
  <c r="H23"/>
  <c r="N23"/>
  <c r="M23"/>
  <c r="L23"/>
  <c r="K23"/>
  <c r="G23"/>
  <c r="F23"/>
  <c r="E23"/>
  <c r="D23"/>
  <c r="N22" i="10"/>
  <c r="M22"/>
  <c r="K22"/>
  <c r="J22"/>
  <c r="I22"/>
  <c r="H22"/>
  <c r="G22"/>
  <c r="F22"/>
  <c r="E22"/>
  <c r="D22"/>
</calcChain>
</file>

<file path=xl/sharedStrings.xml><?xml version="1.0" encoding="utf-8"?>
<sst xmlns="http://schemas.openxmlformats.org/spreadsheetml/2006/main" count="328" uniqueCount="74">
  <si>
    <t>1 ДЕНЬ</t>
  </si>
  <si>
    <t>Комплексный обед</t>
  </si>
  <si>
    <t>№ ре-цептуры</t>
  </si>
  <si>
    <t>Масса, г</t>
  </si>
  <si>
    <t>Пищевые вещества</t>
  </si>
  <si>
    <t>Энергети-ческая ценность, ккал</t>
  </si>
  <si>
    <t>Витамины, мг</t>
  </si>
  <si>
    <t>Минеральные вещества, мг</t>
  </si>
  <si>
    <t>Б</t>
  </si>
  <si>
    <t>Ж</t>
  </si>
  <si>
    <t>У</t>
  </si>
  <si>
    <r>
      <t>В</t>
    </r>
    <r>
      <rPr>
        <b/>
        <vertAlign val="subscript"/>
        <sz val="11"/>
        <color theme="1"/>
        <rFont val="Times New Roman"/>
        <family val="1"/>
        <charset val="204"/>
      </rPr>
      <t>1</t>
    </r>
  </si>
  <si>
    <t>А</t>
  </si>
  <si>
    <t>С</t>
  </si>
  <si>
    <t>Са</t>
  </si>
  <si>
    <t>Р</t>
  </si>
  <si>
    <t>Mg</t>
  </si>
  <si>
    <t>Fe</t>
  </si>
  <si>
    <t>Картофельное пюре</t>
  </si>
  <si>
    <t>Хлеб пшеничный</t>
  </si>
  <si>
    <t>Итого:</t>
  </si>
  <si>
    <t>Наименование  блюд</t>
  </si>
  <si>
    <t>2 ДЕНЬ</t>
  </si>
  <si>
    <t>3 ДЕНЬ</t>
  </si>
  <si>
    <t>4 ДЕНЬ</t>
  </si>
  <si>
    <t>Компот из сухофруктов</t>
  </si>
  <si>
    <t>5 ДЕНЬ</t>
  </si>
  <si>
    <t>6 ДЕНЬ</t>
  </si>
  <si>
    <t>Макароны</t>
  </si>
  <si>
    <r>
      <t>В</t>
    </r>
    <r>
      <rPr>
        <b/>
        <sz val="8"/>
        <color theme="1"/>
        <rFont val="Times New Roman"/>
        <family val="1"/>
        <charset val="204"/>
      </rPr>
      <t>2</t>
    </r>
  </si>
  <si>
    <t>Гуляшь из отварной говядины</t>
  </si>
  <si>
    <t>Кофейный напиток</t>
  </si>
  <si>
    <t>Соус томатный</t>
  </si>
  <si>
    <t>колета</t>
  </si>
  <si>
    <t>Сок</t>
  </si>
  <si>
    <t>Каша гречневая рассыпчатая</t>
  </si>
  <si>
    <t>220/10</t>
  </si>
  <si>
    <t>Куры отварные</t>
  </si>
  <si>
    <t xml:space="preserve">Чай с сахаром </t>
  </si>
  <si>
    <t>Котлеты или биточки рыбные</t>
  </si>
  <si>
    <t>Плов из курицы</t>
  </si>
  <si>
    <t>кисель</t>
  </si>
  <si>
    <t>какао с молоком</t>
  </si>
  <si>
    <t>7ДЕНЬ</t>
  </si>
  <si>
    <t>8ДЕНЬ</t>
  </si>
  <si>
    <t>9ДЕНЬ</t>
  </si>
  <si>
    <t>10ДЕНЬ</t>
  </si>
  <si>
    <t>Жаркое по-домашнему</t>
  </si>
  <si>
    <t>каша рисовая рассыпчатая</t>
  </si>
  <si>
    <t>Рыба  тушеная с овощами</t>
  </si>
  <si>
    <t>Печень тушеная в сметанном соусе</t>
  </si>
  <si>
    <t>Борщ  с капустой и картофельный</t>
  </si>
  <si>
    <t>суп гороховый на бульоне</t>
  </si>
  <si>
    <t>Суп картофельный с крупой</t>
  </si>
  <si>
    <t>Суп картофельный с клецками</t>
  </si>
  <si>
    <t>Рассольник Ленинградский</t>
  </si>
  <si>
    <t>Щи из св.капусты с картофелем</t>
  </si>
  <si>
    <t>180/5</t>
  </si>
  <si>
    <t xml:space="preserve">Завтрак </t>
  </si>
  <si>
    <t>Обед</t>
  </si>
  <si>
    <t>Каша манная молочная жидкая</t>
  </si>
  <si>
    <t>Завтрак</t>
  </si>
  <si>
    <t>Бутерброд с повидлом</t>
  </si>
  <si>
    <t>Хлеб мельнечный</t>
  </si>
  <si>
    <t>Каша ячневая молочная вязкая</t>
  </si>
  <si>
    <t>бутерброд с сыром</t>
  </si>
  <si>
    <t>20/10</t>
  </si>
  <si>
    <t>Каша пшеничная молочная жидкая</t>
  </si>
  <si>
    <t>Бутерброд с маслом</t>
  </si>
  <si>
    <t>200/10</t>
  </si>
  <si>
    <t>Каша рисовая молочная вязкая</t>
  </si>
  <si>
    <t>яйцо</t>
  </si>
  <si>
    <t>каша пшенная молочнаяч жидкая</t>
  </si>
  <si>
    <t>сок</t>
  </si>
</sst>
</file>

<file path=xl/styles.xml><?xml version="1.0" encoding="utf-8"?>
<styleSheet xmlns="http://schemas.openxmlformats.org/spreadsheetml/2006/main">
  <numFmts count="1">
    <numFmt numFmtId="164" formatCode="0.0"/>
  </numFmts>
  <fonts count="2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vertAlign val="subscript"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7" fillId="0" borderId="2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10" fillId="0" borderId="4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13" fillId="0" borderId="4" xfId="0" applyFont="1" applyBorder="1" applyAlignment="1">
      <alignment vertical="top" wrapText="1"/>
    </xf>
    <xf numFmtId="0" fontId="14" fillId="0" borderId="4" xfId="0" applyFont="1" applyBorder="1" applyAlignment="1">
      <alignment vertical="top" wrapText="1"/>
    </xf>
    <xf numFmtId="0" fontId="5" fillId="0" borderId="5" xfId="0" applyFont="1" applyBorder="1" applyAlignment="1">
      <alignment horizontal="center" vertical="top" wrapText="1"/>
    </xf>
    <xf numFmtId="2" fontId="14" fillId="0" borderId="4" xfId="0" applyNumberFormat="1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0" xfId="0"/>
    <xf numFmtId="0" fontId="8" fillId="0" borderId="3" xfId="0" applyFont="1" applyBorder="1" applyAlignment="1">
      <alignment horizontal="center" vertical="top" wrapText="1"/>
    </xf>
    <xf numFmtId="0" fontId="7" fillId="0" borderId="2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10" fillId="0" borderId="4" xfId="0" applyFont="1" applyBorder="1" applyAlignment="1">
      <alignment vertical="top" wrapText="1"/>
    </xf>
    <xf numFmtId="0" fontId="9" fillId="0" borderId="4" xfId="0" applyFont="1" applyBorder="1" applyAlignment="1">
      <alignment vertical="top" wrapText="1"/>
    </xf>
    <xf numFmtId="0" fontId="11" fillId="0" borderId="2" xfId="0" applyFont="1" applyBorder="1" applyAlignment="1">
      <alignment vertical="top" wrapText="1"/>
    </xf>
    <xf numFmtId="0" fontId="11" fillId="0" borderId="4" xfId="0" applyFont="1" applyBorder="1" applyAlignment="1">
      <alignment vertical="top" wrapText="1"/>
    </xf>
    <xf numFmtId="0" fontId="12" fillId="0" borderId="2" xfId="0" applyFont="1" applyBorder="1" applyAlignment="1">
      <alignment vertical="top" wrapText="1"/>
    </xf>
    <xf numFmtId="0" fontId="12" fillId="0" borderId="4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13" fillId="0" borderId="4" xfId="0" applyFont="1" applyBorder="1" applyAlignment="1">
      <alignment vertical="top" wrapText="1"/>
    </xf>
    <xf numFmtId="0" fontId="14" fillId="0" borderId="4" xfId="0" applyFont="1" applyBorder="1" applyAlignment="1">
      <alignment vertical="top" wrapText="1"/>
    </xf>
    <xf numFmtId="0" fontId="5" fillId="0" borderId="5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right" vertical="top" wrapText="1"/>
    </xf>
    <xf numFmtId="0" fontId="11" fillId="0" borderId="4" xfId="0" applyFont="1" applyBorder="1" applyAlignment="1">
      <alignment horizontal="right" vertical="top" wrapText="1"/>
    </xf>
    <xf numFmtId="0" fontId="12" fillId="0" borderId="4" xfId="0" applyFont="1" applyBorder="1" applyAlignment="1">
      <alignment horizontal="right" vertical="top" wrapText="1"/>
    </xf>
    <xf numFmtId="2" fontId="14" fillId="0" borderId="4" xfId="0" applyNumberFormat="1" applyFont="1" applyBorder="1" applyAlignment="1">
      <alignment vertical="top" wrapText="1"/>
    </xf>
    <xf numFmtId="0" fontId="5" fillId="0" borderId="5" xfId="0" applyFont="1" applyBorder="1" applyAlignment="1">
      <alignment horizontal="center" vertical="top" wrapText="1"/>
    </xf>
    <xf numFmtId="0" fontId="9" fillId="0" borderId="0" xfId="0" applyFont="1" applyFill="1" applyBorder="1" applyAlignment="1">
      <alignment vertical="top" wrapText="1"/>
    </xf>
    <xf numFmtId="0" fontId="0" fillId="0" borderId="0" xfId="0" applyBorder="1"/>
    <xf numFmtId="0" fontId="5" fillId="0" borderId="5" xfId="0" applyFont="1" applyBorder="1" applyAlignment="1">
      <alignment horizontal="center" vertical="top" wrapText="1"/>
    </xf>
    <xf numFmtId="0" fontId="11" fillId="0" borderId="3" xfId="0" applyFont="1" applyBorder="1" applyAlignment="1">
      <alignment vertical="top" wrapText="1"/>
    </xf>
    <xf numFmtId="0" fontId="15" fillId="0" borderId="4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8" fillId="0" borderId="4" xfId="0" applyFont="1" applyBorder="1" applyAlignment="1">
      <alignment vertical="top" wrapText="1"/>
    </xf>
    <xf numFmtId="0" fontId="5" fillId="0" borderId="5" xfId="0" applyFont="1" applyBorder="1" applyAlignment="1">
      <alignment horizontal="center" vertical="top" wrapText="1"/>
    </xf>
    <xf numFmtId="164" fontId="11" fillId="0" borderId="4" xfId="0" applyNumberFormat="1" applyFont="1" applyBorder="1" applyAlignment="1">
      <alignment vertical="top" wrapText="1"/>
    </xf>
    <xf numFmtId="0" fontId="17" fillId="0" borderId="2" xfId="0" applyFont="1" applyBorder="1" applyAlignment="1">
      <alignment vertical="top" wrapText="1"/>
    </xf>
    <xf numFmtId="0" fontId="17" fillId="0" borderId="4" xfId="0" applyFont="1" applyBorder="1" applyAlignment="1">
      <alignment vertical="top" wrapText="1"/>
    </xf>
    <xf numFmtId="0" fontId="17" fillId="0" borderId="4" xfId="0" applyFont="1" applyBorder="1" applyAlignment="1">
      <alignment horizontal="right" vertical="top" wrapText="1"/>
    </xf>
    <xf numFmtId="164" fontId="17" fillId="0" borderId="4" xfId="0" applyNumberFormat="1" applyFont="1" applyBorder="1" applyAlignment="1">
      <alignment vertical="top" wrapText="1"/>
    </xf>
    <xf numFmtId="0" fontId="5" fillId="0" borderId="5" xfId="0" applyFont="1" applyBorder="1" applyAlignment="1">
      <alignment horizontal="center" vertical="top" wrapText="1"/>
    </xf>
    <xf numFmtId="0" fontId="18" fillId="0" borderId="4" xfId="0" applyFont="1" applyBorder="1" applyAlignment="1">
      <alignment vertical="top" wrapText="1"/>
    </xf>
    <xf numFmtId="0" fontId="8" fillId="0" borderId="2" xfId="0" applyFont="1" applyBorder="1" applyAlignment="1">
      <alignment vertical="top" wrapText="1"/>
    </xf>
    <xf numFmtId="0" fontId="8" fillId="0" borderId="4" xfId="0" applyFont="1" applyBorder="1" applyAlignment="1">
      <alignment horizontal="right" vertical="top" wrapText="1"/>
    </xf>
    <xf numFmtId="2" fontId="8" fillId="0" borderId="4" xfId="0" applyNumberFormat="1" applyFont="1" applyBorder="1" applyAlignment="1">
      <alignment vertical="top" wrapText="1"/>
    </xf>
    <xf numFmtId="0" fontId="8" fillId="0" borderId="4" xfId="0" applyFont="1" applyBorder="1" applyAlignment="1">
      <alignment horizontal="center" vertical="top" wrapText="1"/>
    </xf>
    <xf numFmtId="0" fontId="18" fillId="0" borderId="2" xfId="0" applyFont="1" applyBorder="1" applyAlignment="1">
      <alignment vertical="top" wrapText="1"/>
    </xf>
    <xf numFmtId="0" fontId="19" fillId="0" borderId="4" xfId="0" applyFont="1" applyBorder="1" applyAlignment="1">
      <alignment vertical="top" wrapText="1"/>
    </xf>
    <xf numFmtId="0" fontId="11" fillId="0" borderId="3" xfId="0" applyFont="1" applyBorder="1" applyAlignment="1">
      <alignment horizontal="right" vertical="top" wrapText="1"/>
    </xf>
    <xf numFmtId="0" fontId="14" fillId="0" borderId="3" xfId="0" applyFont="1" applyBorder="1" applyAlignment="1">
      <alignment horizontal="right" vertical="top" wrapText="1"/>
    </xf>
    <xf numFmtId="0" fontId="15" fillId="0" borderId="4" xfId="0" applyFont="1" applyBorder="1" applyAlignment="1">
      <alignment horizontal="right" vertical="top" wrapText="1"/>
    </xf>
    <xf numFmtId="164" fontId="11" fillId="0" borderId="4" xfId="0" applyNumberFormat="1" applyFont="1" applyBorder="1" applyAlignment="1">
      <alignment horizontal="right" vertical="top" wrapText="1"/>
    </xf>
    <xf numFmtId="0" fontId="14" fillId="0" borderId="4" xfId="0" applyFont="1" applyBorder="1" applyAlignment="1">
      <alignment horizontal="right" vertical="top" wrapText="1"/>
    </xf>
    <xf numFmtId="0" fontId="1" fillId="0" borderId="2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13" fillId="0" borderId="4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right" vertical="top" wrapText="1"/>
    </xf>
    <xf numFmtId="0" fontId="0" fillId="0" borderId="0" xfId="0" applyAlignment="1">
      <alignment horizontal="right"/>
    </xf>
    <xf numFmtId="0" fontId="17" fillId="0" borderId="1" xfId="0" applyFont="1" applyBorder="1" applyAlignment="1">
      <alignment vertical="top" wrapText="1"/>
    </xf>
    <xf numFmtId="0" fontId="17" fillId="0" borderId="3" xfId="0" applyFont="1" applyBorder="1" applyAlignment="1">
      <alignment vertical="top" wrapText="1"/>
    </xf>
    <xf numFmtId="0" fontId="17" fillId="0" borderId="3" xfId="0" applyFont="1" applyBorder="1" applyAlignment="1">
      <alignment horizontal="right" vertical="top" wrapText="1"/>
    </xf>
    <xf numFmtId="0" fontId="15" fillId="0" borderId="3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164" fontId="17" fillId="0" borderId="4" xfId="0" applyNumberFormat="1" applyFont="1" applyBorder="1" applyAlignment="1">
      <alignment horizontal="right" vertical="top" wrapText="1"/>
    </xf>
    <xf numFmtId="0" fontId="15" fillId="0" borderId="3" xfId="0" applyFont="1" applyBorder="1" applyAlignment="1">
      <alignment vertical="top" wrapText="1"/>
    </xf>
    <xf numFmtId="0" fontId="17" fillId="0" borderId="3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center" vertical="top" wrapText="1"/>
    </xf>
    <xf numFmtId="49" fontId="11" fillId="0" borderId="3" xfId="0" applyNumberFormat="1" applyFont="1" applyBorder="1" applyAlignment="1">
      <alignment vertical="top" wrapText="1"/>
    </xf>
    <xf numFmtId="0" fontId="11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0" fontId="15" fillId="0" borderId="4" xfId="0" applyFont="1" applyBorder="1" applyAlignment="1">
      <alignment horizontal="center" vertical="top" wrapText="1"/>
    </xf>
    <xf numFmtId="2" fontId="17" fillId="0" borderId="4" xfId="0" applyNumberFormat="1" applyFont="1" applyBorder="1" applyAlignment="1">
      <alignment vertical="top" wrapText="1"/>
    </xf>
    <xf numFmtId="0" fontId="15" fillId="0" borderId="3" xfId="0" applyFont="1" applyBorder="1" applyAlignment="1">
      <alignment horizontal="center" vertical="top" wrapText="1"/>
    </xf>
    <xf numFmtId="49" fontId="17" fillId="0" borderId="4" xfId="0" applyNumberFormat="1" applyFont="1" applyBorder="1" applyAlignment="1">
      <alignment horizontal="right" vertical="top" wrapText="1"/>
    </xf>
    <xf numFmtId="0" fontId="17" fillId="0" borderId="0" xfId="0" applyFont="1" applyAlignment="1">
      <alignment wrapText="1"/>
    </xf>
    <xf numFmtId="0" fontId="15" fillId="0" borderId="4" xfId="0" applyFont="1" applyBorder="1" applyAlignment="1">
      <alignment horizontal="left" vertical="top" wrapText="1"/>
    </xf>
    <xf numFmtId="0" fontId="12" fillId="0" borderId="0" xfId="0" applyFont="1"/>
    <xf numFmtId="0" fontId="0" fillId="0" borderId="0" xfId="0" applyAlignment="1"/>
    <xf numFmtId="49" fontId="11" fillId="0" borderId="3" xfId="0" applyNumberFormat="1" applyFont="1" applyBorder="1" applyAlignment="1">
      <alignment horizontal="right" vertical="top" wrapText="1"/>
    </xf>
    <xf numFmtId="0" fontId="3" fillId="0" borderId="5" xfId="0" applyFont="1" applyBorder="1" applyAlignment="1">
      <alignment horizontal="center" vertical="top" wrapText="1"/>
    </xf>
    <xf numFmtId="0" fontId="0" fillId="0" borderId="5" xfId="0" applyBorder="1" applyAlignment="1"/>
    <xf numFmtId="0" fontId="4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2"/>
  <sheetViews>
    <sheetView workbookViewId="0">
      <selection activeCell="B18" sqref="B18"/>
    </sheetView>
  </sheetViews>
  <sheetFormatPr defaultRowHeight="15"/>
  <cols>
    <col min="1" max="1" width="10.140625" customWidth="1"/>
    <col min="2" max="2" width="23.42578125" customWidth="1"/>
    <col min="3" max="3" width="11.42578125" customWidth="1"/>
    <col min="4" max="4" width="7.5703125" customWidth="1"/>
    <col min="5" max="6" width="7" customWidth="1"/>
    <col min="7" max="7" width="11.42578125" customWidth="1"/>
    <col min="9" max="9" width="8.28515625" customWidth="1"/>
    <col min="10" max="10" width="7.7109375" customWidth="1"/>
    <col min="11" max="11" width="7.85546875" customWidth="1"/>
    <col min="12" max="12" width="7.42578125" customWidth="1"/>
    <col min="14" max="14" width="5.85546875" customWidth="1"/>
  </cols>
  <sheetData>
    <row r="1" spans="1:15">
      <c r="A1" s="89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1:15" ht="25.5" customHeight="1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3" spans="1:15" hidden="1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</row>
    <row r="4" spans="1:15" hidden="1">
      <c r="A4" s="90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</row>
    <row r="5" spans="1:15" ht="28.5" customHeight="1">
      <c r="A5" s="91" t="s">
        <v>1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</row>
    <row r="6" spans="1:15" ht="53.25" customHeight="1">
      <c r="A6" s="94" t="s">
        <v>2</v>
      </c>
      <c r="B6" s="92" t="s">
        <v>21</v>
      </c>
      <c r="C6" s="94" t="s">
        <v>3</v>
      </c>
      <c r="D6" s="94" t="s">
        <v>4</v>
      </c>
      <c r="E6" s="94"/>
      <c r="F6" s="94"/>
      <c r="G6" s="94" t="s">
        <v>5</v>
      </c>
      <c r="H6" s="94" t="s">
        <v>6</v>
      </c>
      <c r="I6" s="94"/>
      <c r="J6" s="94"/>
      <c r="K6" s="94" t="s">
        <v>7</v>
      </c>
      <c r="L6" s="94"/>
      <c r="M6" s="94"/>
      <c r="N6" s="94"/>
    </row>
    <row r="7" spans="1:15" ht="17.25">
      <c r="A7" s="94"/>
      <c r="B7" s="93"/>
      <c r="C7" s="94"/>
      <c r="D7" s="7" t="s">
        <v>8</v>
      </c>
      <c r="E7" s="7" t="s">
        <v>9</v>
      </c>
      <c r="F7" s="7" t="s">
        <v>10</v>
      </c>
      <c r="G7" s="94"/>
      <c r="H7" s="7" t="s">
        <v>11</v>
      </c>
      <c r="I7" s="42" t="s">
        <v>29</v>
      </c>
      <c r="J7" s="7" t="s">
        <v>13</v>
      </c>
      <c r="K7" s="7" t="s">
        <v>14</v>
      </c>
      <c r="L7" s="7" t="s">
        <v>15</v>
      </c>
      <c r="M7" s="7" t="s">
        <v>16</v>
      </c>
      <c r="N7" s="7" t="s">
        <v>17</v>
      </c>
    </row>
    <row r="8" spans="1:15" ht="15.75" thickBot="1">
      <c r="A8" s="12"/>
      <c r="B8" s="9" t="s">
        <v>61</v>
      </c>
      <c r="C8" s="24"/>
      <c r="D8" s="13"/>
      <c r="E8" s="13"/>
      <c r="F8" s="13"/>
      <c r="G8" s="13"/>
      <c r="H8" s="15"/>
      <c r="I8" s="15"/>
      <c r="J8" s="15"/>
      <c r="K8" s="15"/>
      <c r="L8" s="15"/>
      <c r="M8" s="15"/>
      <c r="N8" s="15"/>
    </row>
    <row r="9" spans="1:15" ht="26.25" thickBot="1">
      <c r="A9" s="16">
        <v>311</v>
      </c>
      <c r="B9" s="75" t="s">
        <v>60</v>
      </c>
      <c r="C9" s="25" t="s">
        <v>57</v>
      </c>
      <c r="D9" s="25">
        <v>5.5</v>
      </c>
      <c r="E9" s="25">
        <v>77.400000000000006</v>
      </c>
      <c r="F9" s="25">
        <v>27.3</v>
      </c>
      <c r="G9" s="25">
        <v>200</v>
      </c>
      <c r="H9" s="52">
        <v>7.0000000000000007E-2</v>
      </c>
      <c r="I9" s="52">
        <v>0.14000000000000001</v>
      </c>
      <c r="J9" s="52">
        <v>0.49</v>
      </c>
      <c r="K9" s="52">
        <v>118.53</v>
      </c>
      <c r="L9" s="52"/>
      <c r="M9" s="52">
        <v>17.489999999999998</v>
      </c>
      <c r="N9" s="52">
        <v>0.4</v>
      </c>
    </row>
    <row r="10" spans="1:15" ht="15.75" thickBot="1">
      <c r="A10" s="16">
        <v>2</v>
      </c>
      <c r="B10" s="75" t="s">
        <v>62</v>
      </c>
      <c r="C10" s="17">
        <v>60</v>
      </c>
      <c r="D10" s="17">
        <v>2.4</v>
      </c>
      <c r="E10" s="17">
        <v>7.5</v>
      </c>
      <c r="F10" s="17">
        <v>31</v>
      </c>
      <c r="G10" s="17">
        <v>202</v>
      </c>
      <c r="H10" s="33">
        <v>0.04</v>
      </c>
      <c r="I10" s="33">
        <v>0.03</v>
      </c>
      <c r="J10" s="33">
        <v>0.06</v>
      </c>
      <c r="K10" s="33">
        <v>10.82</v>
      </c>
      <c r="L10" s="33"/>
      <c r="M10" s="33">
        <v>10.44</v>
      </c>
      <c r="N10" s="33">
        <v>0.88</v>
      </c>
      <c r="O10" s="67"/>
    </row>
    <row r="11" spans="1:15" ht="15.75" thickBot="1">
      <c r="A11" s="38">
        <v>379</v>
      </c>
      <c r="B11" s="74" t="s">
        <v>31</v>
      </c>
      <c r="C11" s="26">
        <v>200</v>
      </c>
      <c r="D11" s="40">
        <v>3</v>
      </c>
      <c r="E11" s="40">
        <v>2.8</v>
      </c>
      <c r="F11" s="40">
        <v>16.600000000000001</v>
      </c>
      <c r="G11" s="68">
        <v>101</v>
      </c>
      <c r="H11" s="52">
        <v>0.03</v>
      </c>
      <c r="I11" s="52">
        <v>1.2E-2</v>
      </c>
      <c r="J11" s="52">
        <v>0.26</v>
      </c>
      <c r="K11" s="52">
        <v>105.86</v>
      </c>
      <c r="L11" s="52">
        <v>0</v>
      </c>
      <c r="M11" s="52">
        <v>12.18</v>
      </c>
      <c r="N11" s="52">
        <v>0.11</v>
      </c>
    </row>
    <row r="12" spans="1:15" s="10" customFormat="1" ht="15.75" thickBot="1">
      <c r="A12" s="18"/>
      <c r="B12" s="76"/>
      <c r="C12" s="19"/>
      <c r="D12" s="19"/>
      <c r="E12" s="19"/>
      <c r="F12" s="19"/>
      <c r="G12" s="19"/>
      <c r="H12" s="14"/>
      <c r="I12" s="14"/>
      <c r="J12" s="14"/>
      <c r="K12" s="14"/>
      <c r="L12" s="14"/>
      <c r="M12" s="14"/>
      <c r="N12" s="14"/>
    </row>
    <row r="13" spans="1:15" ht="15.75" thickBot="1">
      <c r="A13" s="18"/>
      <c r="B13" s="76"/>
      <c r="C13" s="26"/>
      <c r="D13" s="19"/>
      <c r="E13" s="19"/>
      <c r="F13" s="19"/>
      <c r="G13" s="19"/>
      <c r="H13" s="14"/>
      <c r="I13" s="14"/>
      <c r="J13" s="14"/>
      <c r="K13" s="14"/>
      <c r="L13" s="14"/>
      <c r="M13" s="14"/>
      <c r="N13" s="14"/>
    </row>
    <row r="14" spans="1:15" ht="15.75" thickBot="1">
      <c r="A14" s="18"/>
      <c r="B14" s="9" t="s">
        <v>59</v>
      </c>
      <c r="C14" s="26"/>
      <c r="D14" s="19"/>
      <c r="E14" s="19"/>
      <c r="F14" s="71"/>
      <c r="G14" s="19"/>
      <c r="H14" s="14"/>
      <c r="I14" s="14"/>
      <c r="J14" s="14"/>
      <c r="K14" s="14"/>
      <c r="L14" s="14"/>
      <c r="M14" s="14"/>
      <c r="N14" s="14"/>
    </row>
    <row r="15" spans="1:15" ht="24.75" thickBot="1">
      <c r="A15" s="61">
        <v>110</v>
      </c>
      <c r="B15" s="70" t="s">
        <v>51</v>
      </c>
      <c r="C15" s="62">
        <v>250</v>
      </c>
      <c r="D15" s="62">
        <v>2</v>
      </c>
      <c r="E15" s="62">
        <v>6.2</v>
      </c>
      <c r="F15" s="62">
        <v>12.9</v>
      </c>
      <c r="G15" s="62">
        <v>119</v>
      </c>
      <c r="H15" s="69">
        <v>0.05</v>
      </c>
      <c r="I15" s="69">
        <v>0.06</v>
      </c>
      <c r="J15" s="69">
        <v>7.99</v>
      </c>
      <c r="K15" s="69">
        <v>41.76</v>
      </c>
      <c r="L15" s="69"/>
      <c r="M15" s="69">
        <v>23.04</v>
      </c>
      <c r="N15" s="69">
        <v>1.1000000000000001</v>
      </c>
    </row>
    <row r="16" spans="1:15" ht="15.75" thickBot="1">
      <c r="A16" s="61">
        <v>332</v>
      </c>
      <c r="B16" s="70" t="s">
        <v>28</v>
      </c>
      <c r="C16" s="63" t="s">
        <v>57</v>
      </c>
      <c r="D16" s="63">
        <v>6.5</v>
      </c>
      <c r="E16" s="63">
        <v>4.4000000000000004</v>
      </c>
      <c r="F16" s="63">
        <v>40</v>
      </c>
      <c r="G16" s="63">
        <v>233</v>
      </c>
      <c r="H16" s="64">
        <v>0.08</v>
      </c>
      <c r="I16" s="64">
        <v>0.02</v>
      </c>
      <c r="J16" s="64">
        <v>0</v>
      </c>
      <c r="K16" s="64">
        <v>11.06</v>
      </c>
      <c r="L16" s="64">
        <v>0</v>
      </c>
      <c r="M16" s="64">
        <v>8.77</v>
      </c>
      <c r="N16" s="64">
        <v>0.89</v>
      </c>
    </row>
    <row r="17" spans="1:14" ht="24.75" thickBot="1">
      <c r="A17" s="38">
        <v>246</v>
      </c>
      <c r="B17" s="74" t="s">
        <v>30</v>
      </c>
      <c r="C17" s="40">
        <v>100</v>
      </c>
      <c r="D17" s="40">
        <v>13.4</v>
      </c>
      <c r="E17" s="40">
        <v>13.4</v>
      </c>
      <c r="F17" s="40">
        <v>3.2</v>
      </c>
      <c r="G17" s="40">
        <v>188</v>
      </c>
      <c r="H17" s="52">
        <v>0.03</v>
      </c>
      <c r="I17" s="52">
        <v>7.0000000000000007E-2</v>
      </c>
      <c r="J17" s="52">
        <v>0.31</v>
      </c>
      <c r="K17" s="52">
        <v>13.3</v>
      </c>
      <c r="L17" s="52">
        <v>0</v>
      </c>
      <c r="M17" s="52">
        <v>18.77</v>
      </c>
      <c r="N17" s="52">
        <v>1.86</v>
      </c>
    </row>
    <row r="18" spans="1:14" ht="15.75" thickBot="1">
      <c r="A18" s="38"/>
      <c r="B18" s="74" t="s">
        <v>34</v>
      </c>
      <c r="C18" s="26">
        <v>200</v>
      </c>
      <c r="D18" s="40"/>
      <c r="E18" s="40"/>
      <c r="F18" s="40"/>
      <c r="G18" s="68"/>
      <c r="H18" s="52"/>
      <c r="I18" s="52"/>
      <c r="J18" s="52"/>
      <c r="K18" s="52"/>
      <c r="L18" s="52"/>
      <c r="M18" s="52"/>
      <c r="N18" s="52"/>
    </row>
    <row r="19" spans="1:14" ht="15.75" thickBot="1">
      <c r="A19" s="18"/>
      <c r="B19" s="74" t="s">
        <v>63</v>
      </c>
      <c r="C19" s="39">
        <v>30</v>
      </c>
      <c r="D19" s="40">
        <v>2.4</v>
      </c>
      <c r="E19" s="40">
        <v>0.4</v>
      </c>
      <c r="F19" s="40">
        <v>12.6</v>
      </c>
      <c r="G19" s="40">
        <v>63.6</v>
      </c>
      <c r="H19" s="52">
        <v>0.16</v>
      </c>
      <c r="I19" s="52">
        <v>0</v>
      </c>
      <c r="J19" s="52">
        <v>0</v>
      </c>
      <c r="K19" s="52">
        <v>23</v>
      </c>
      <c r="L19" s="52">
        <v>87</v>
      </c>
      <c r="M19" s="52">
        <v>33</v>
      </c>
      <c r="N19" s="52">
        <v>2</v>
      </c>
    </row>
    <row r="20" spans="1:14" ht="15.75" thickBot="1">
      <c r="A20" s="18"/>
      <c r="B20" s="74"/>
      <c r="C20" s="39"/>
      <c r="D20" s="40"/>
      <c r="E20" s="40"/>
      <c r="F20" s="40"/>
      <c r="G20" s="40"/>
      <c r="H20" s="52"/>
      <c r="I20" s="52"/>
      <c r="J20" s="52"/>
      <c r="K20" s="52"/>
      <c r="L20" s="52"/>
      <c r="M20" s="52"/>
      <c r="N20" s="52"/>
    </row>
    <row r="21" spans="1:14" ht="15.75" thickBot="1">
      <c r="A21" s="1"/>
      <c r="B21" s="77"/>
      <c r="C21" s="2"/>
      <c r="D21" s="2"/>
      <c r="E21" s="2"/>
      <c r="F21" s="2"/>
      <c r="G21" s="2"/>
      <c r="H21" s="3"/>
      <c r="I21" s="3"/>
      <c r="J21" s="3"/>
      <c r="K21" s="3"/>
      <c r="L21" s="3"/>
      <c r="M21" s="3"/>
      <c r="N21" s="3"/>
    </row>
    <row r="22" spans="1:14" ht="16.5" thickBot="1">
      <c r="A22" s="4"/>
      <c r="B22" s="5" t="s">
        <v>20</v>
      </c>
      <c r="C22" s="6"/>
      <c r="D22" s="8">
        <f t="shared" ref="D22:N22" si="0">D9+D10+D11+D12+D13+D14+D15+D16+D17++D18+D19+D20+D21</f>
        <v>35.199999999999996</v>
      </c>
      <c r="E22" s="27">
        <f t="shared" si="0"/>
        <v>112.10000000000002</v>
      </c>
      <c r="F22" s="27">
        <f t="shared" si="0"/>
        <v>143.6</v>
      </c>
      <c r="G22" s="27">
        <f t="shared" si="0"/>
        <v>1106.5999999999999</v>
      </c>
      <c r="H22" s="27">
        <f t="shared" si="0"/>
        <v>0.46000000000000008</v>
      </c>
      <c r="I22" s="27">
        <f t="shared" si="0"/>
        <v>0.33200000000000002</v>
      </c>
      <c r="J22" s="27">
        <f t="shared" si="0"/>
        <v>9.1100000000000012</v>
      </c>
      <c r="K22" s="27">
        <f t="shared" si="0"/>
        <v>324.33</v>
      </c>
      <c r="L22" s="27">
        <f t="shared" si="0"/>
        <v>87</v>
      </c>
      <c r="M22" s="27">
        <f t="shared" si="0"/>
        <v>123.69</v>
      </c>
      <c r="N22" s="27">
        <f t="shared" si="0"/>
        <v>7.24</v>
      </c>
    </row>
  </sheetData>
  <mergeCells count="9">
    <mergeCell ref="A1:N4"/>
    <mergeCell ref="A5:N5"/>
    <mergeCell ref="B6:B7"/>
    <mergeCell ref="A6:A7"/>
    <mergeCell ref="C6:C7"/>
    <mergeCell ref="D6:F6"/>
    <mergeCell ref="G6:G7"/>
    <mergeCell ref="H6:J6"/>
    <mergeCell ref="K6:N6"/>
  </mergeCells>
  <pageMargins left="0.70866141732283472" right="0.31496062992125984" top="0.74803149606299213" bottom="0.74803149606299213" header="0.31496062992125984" footer="0.31496062992125984"/>
  <pageSetup paperSize="9" orientation="landscape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P23"/>
  <sheetViews>
    <sheetView tabSelected="1" workbookViewId="0">
      <selection activeCell="I17" sqref="I17"/>
    </sheetView>
  </sheetViews>
  <sheetFormatPr defaultRowHeight="15"/>
  <cols>
    <col min="2" max="2" width="13.85546875" customWidth="1"/>
    <col min="12" max="12" width="4" customWidth="1"/>
  </cols>
  <sheetData>
    <row r="1" spans="1:16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6">
      <c r="A2" s="89" t="s">
        <v>46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10"/>
      <c r="P2" s="10"/>
    </row>
    <row r="3" spans="1:16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10"/>
      <c r="P3" s="10"/>
    </row>
    <row r="4" spans="1:16">
      <c r="A4" s="90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10"/>
      <c r="P4" s="10"/>
    </row>
    <row r="5" spans="1:16">
      <c r="A5" s="90"/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10"/>
      <c r="P5" s="10"/>
    </row>
    <row r="6" spans="1:16">
      <c r="A6" s="91" t="s">
        <v>1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10"/>
      <c r="P6" s="10"/>
    </row>
    <row r="7" spans="1:16">
      <c r="A7" s="94" t="s">
        <v>2</v>
      </c>
      <c r="B7" s="92" t="s">
        <v>21</v>
      </c>
      <c r="C7" s="94" t="s">
        <v>3</v>
      </c>
      <c r="D7" s="94" t="s">
        <v>4</v>
      </c>
      <c r="E7" s="94"/>
      <c r="F7" s="94"/>
      <c r="G7" s="94" t="s">
        <v>5</v>
      </c>
      <c r="H7" s="94" t="s">
        <v>6</v>
      </c>
      <c r="I7" s="94"/>
      <c r="J7" s="94"/>
      <c r="K7" s="94" t="s">
        <v>7</v>
      </c>
      <c r="L7" s="94"/>
      <c r="M7" s="94"/>
      <c r="N7" s="94"/>
      <c r="O7" s="10"/>
      <c r="P7" s="10"/>
    </row>
    <row r="8" spans="1:16" ht="17.25">
      <c r="A8" s="94"/>
      <c r="B8" s="93"/>
      <c r="C8" s="94"/>
      <c r="D8" s="36" t="s">
        <v>8</v>
      </c>
      <c r="E8" s="36" t="s">
        <v>9</v>
      </c>
      <c r="F8" s="36" t="s">
        <v>10</v>
      </c>
      <c r="G8" s="94"/>
      <c r="H8" s="36" t="s">
        <v>11</v>
      </c>
      <c r="I8" s="36" t="s">
        <v>29</v>
      </c>
      <c r="J8" s="36" t="s">
        <v>13</v>
      </c>
      <c r="K8" s="36" t="s">
        <v>14</v>
      </c>
      <c r="L8" s="36" t="s">
        <v>15</v>
      </c>
      <c r="M8" s="36" t="s">
        <v>16</v>
      </c>
      <c r="N8" s="36" t="s">
        <v>17</v>
      </c>
      <c r="O8" s="10"/>
      <c r="P8" s="10"/>
    </row>
    <row r="9" spans="1:16" ht="16.5" thickBot="1">
      <c r="A9" s="12"/>
      <c r="B9" s="47" t="s">
        <v>58</v>
      </c>
      <c r="C9" s="13"/>
      <c r="D9" s="13"/>
      <c r="E9" s="13"/>
      <c r="F9" s="13"/>
      <c r="G9" s="13"/>
      <c r="H9" s="14"/>
      <c r="I9" s="14"/>
      <c r="J9" s="14"/>
      <c r="K9" s="14"/>
      <c r="L9" s="14"/>
      <c r="M9" s="14"/>
      <c r="N9" s="14"/>
      <c r="O9" s="10"/>
      <c r="P9" s="10"/>
    </row>
    <row r="10" spans="1:16" ht="36.75" thickBot="1">
      <c r="A10" s="61">
        <v>311</v>
      </c>
      <c r="B10" s="70" t="s">
        <v>72</v>
      </c>
      <c r="C10" s="62" t="s">
        <v>57</v>
      </c>
      <c r="D10" s="62">
        <v>6.7</v>
      </c>
      <c r="E10" s="62">
        <v>8.1999999999999993</v>
      </c>
      <c r="F10" s="62">
        <v>30</v>
      </c>
      <c r="G10" s="62">
        <v>223</v>
      </c>
      <c r="H10" s="82">
        <v>0.14000000000000001</v>
      </c>
      <c r="I10" s="82">
        <v>0.13</v>
      </c>
      <c r="J10" s="82">
        <v>0.19</v>
      </c>
      <c r="K10" s="82">
        <v>114.69</v>
      </c>
      <c r="L10" s="82"/>
      <c r="M10" s="82">
        <v>38.57</v>
      </c>
      <c r="N10" s="82">
        <v>1.04</v>
      </c>
      <c r="O10" s="10"/>
      <c r="P10" s="10"/>
    </row>
    <row r="11" spans="1:16" ht="24.75" thickBot="1">
      <c r="A11" s="38">
        <v>1</v>
      </c>
      <c r="B11" s="74" t="s">
        <v>68</v>
      </c>
      <c r="C11" s="83" t="s">
        <v>66</v>
      </c>
      <c r="D11" s="39">
        <v>1.6</v>
      </c>
      <c r="E11" s="40">
        <v>8.5</v>
      </c>
      <c r="F11" s="40">
        <v>9.6999999999999993</v>
      </c>
      <c r="G11" s="40">
        <v>124</v>
      </c>
      <c r="H11" s="52">
        <v>0.03</v>
      </c>
      <c r="I11" s="52">
        <v>0.02</v>
      </c>
      <c r="J11" s="52">
        <v>0</v>
      </c>
      <c r="K11" s="52">
        <v>5.8</v>
      </c>
      <c r="L11" s="52"/>
      <c r="M11" s="52">
        <v>6.6</v>
      </c>
      <c r="N11" s="52">
        <v>0.42</v>
      </c>
      <c r="O11" s="10"/>
      <c r="P11" s="10"/>
    </row>
    <row r="12" spans="1:16" ht="15.75" thickBot="1">
      <c r="A12" s="38">
        <v>209</v>
      </c>
      <c r="B12" s="39" t="s">
        <v>71</v>
      </c>
      <c r="C12" s="40">
        <v>40</v>
      </c>
      <c r="D12" s="40">
        <v>4.8</v>
      </c>
      <c r="E12" s="40">
        <v>4.4000000000000004</v>
      </c>
      <c r="F12" s="40">
        <v>0.2</v>
      </c>
      <c r="G12" s="40">
        <v>59</v>
      </c>
      <c r="H12" s="52">
        <v>0.02</v>
      </c>
      <c r="I12" s="52">
        <v>0.14000000000000001</v>
      </c>
      <c r="J12" s="52">
        <v>0</v>
      </c>
      <c r="K12" s="52">
        <v>19.8</v>
      </c>
      <c r="L12" s="52"/>
      <c r="M12" s="52">
        <v>4.32</v>
      </c>
      <c r="N12" s="52">
        <v>0.9</v>
      </c>
      <c r="O12" s="10"/>
      <c r="P12" s="10"/>
    </row>
    <row r="13" spans="1:16" ht="24.75" thickBot="1">
      <c r="A13" s="16">
        <v>639</v>
      </c>
      <c r="B13" s="74" t="s">
        <v>25</v>
      </c>
      <c r="C13" s="25">
        <v>200</v>
      </c>
      <c r="D13" s="17">
        <v>0.5</v>
      </c>
      <c r="E13" s="17">
        <v>0.1</v>
      </c>
      <c r="F13" s="17">
        <v>30.9</v>
      </c>
      <c r="G13" s="25">
        <v>123</v>
      </c>
      <c r="H13" s="54">
        <v>0.06</v>
      </c>
      <c r="I13" s="54">
        <v>0.19</v>
      </c>
      <c r="J13" s="54">
        <v>0.11</v>
      </c>
      <c r="K13" s="54">
        <v>14.9</v>
      </c>
      <c r="L13" s="54"/>
      <c r="M13" s="54">
        <v>8.07</v>
      </c>
      <c r="N13" s="54">
        <v>0.89</v>
      </c>
      <c r="O13" s="10"/>
      <c r="P13" s="10"/>
    </row>
    <row r="14" spans="1:16" ht="16.5" thickBot="1">
      <c r="A14" s="16"/>
      <c r="B14" s="47" t="s">
        <v>59</v>
      </c>
      <c r="C14" s="39"/>
      <c r="D14" s="39"/>
      <c r="E14" s="39"/>
      <c r="F14" s="39"/>
      <c r="G14" s="39"/>
      <c r="H14" s="33"/>
      <c r="I14" s="33"/>
      <c r="J14" s="33"/>
      <c r="K14" s="33"/>
      <c r="L14" s="33"/>
      <c r="M14" s="33"/>
      <c r="N14" s="33"/>
      <c r="O14" s="10"/>
      <c r="P14" s="10"/>
    </row>
    <row r="15" spans="1:16" ht="24.75" thickBot="1">
      <c r="A15" s="16">
        <v>132</v>
      </c>
      <c r="B15" s="85" t="s">
        <v>55</v>
      </c>
      <c r="C15" s="40">
        <v>250</v>
      </c>
      <c r="D15" s="81">
        <v>2.4</v>
      </c>
      <c r="E15" s="81">
        <v>5.7</v>
      </c>
      <c r="F15" s="81">
        <v>15.7</v>
      </c>
      <c r="G15" s="39">
        <v>130</v>
      </c>
      <c r="H15" s="33">
        <v>0.08</v>
      </c>
      <c r="I15" s="33">
        <v>7.0000000000000007E-2</v>
      </c>
      <c r="J15" s="33">
        <v>6.71</v>
      </c>
      <c r="K15" s="33">
        <v>24.22</v>
      </c>
      <c r="L15" s="33"/>
      <c r="M15" s="33">
        <v>23.25</v>
      </c>
      <c r="N15" s="33">
        <v>0.87</v>
      </c>
      <c r="O15" s="10"/>
      <c r="P15" s="10"/>
    </row>
    <row r="16" spans="1:16" ht="24.75" thickBot="1">
      <c r="A16" s="34">
        <v>520</v>
      </c>
      <c r="B16" s="70" t="s">
        <v>18</v>
      </c>
      <c r="C16" s="62">
        <v>230</v>
      </c>
      <c r="D16" s="63">
        <v>4.7</v>
      </c>
      <c r="E16" s="63">
        <v>7.4</v>
      </c>
      <c r="F16" s="63">
        <v>30.7</v>
      </c>
      <c r="G16" s="63">
        <v>216</v>
      </c>
      <c r="H16" s="64">
        <v>0.18</v>
      </c>
      <c r="I16" s="64">
        <v>0.16</v>
      </c>
      <c r="J16" s="64">
        <v>15.91</v>
      </c>
      <c r="K16" s="64">
        <v>54.21</v>
      </c>
      <c r="L16" s="64"/>
      <c r="M16" s="64">
        <v>43.71</v>
      </c>
      <c r="N16" s="64">
        <v>1.6</v>
      </c>
      <c r="O16" s="10"/>
      <c r="P16" s="10"/>
    </row>
    <row r="17" spans="1:16" ht="36.75" thickBot="1">
      <c r="A17" s="16">
        <v>2.81</v>
      </c>
      <c r="B17" s="74" t="s">
        <v>50</v>
      </c>
      <c r="C17" s="40">
        <v>110</v>
      </c>
      <c r="D17" s="39">
        <v>14</v>
      </c>
      <c r="E17" s="39">
        <v>10.1</v>
      </c>
      <c r="F17" s="39">
        <v>4</v>
      </c>
      <c r="G17" s="39">
        <v>164</v>
      </c>
      <c r="H17" s="33">
        <v>0.15</v>
      </c>
      <c r="I17" s="33">
        <v>1.29</v>
      </c>
      <c r="J17" s="33">
        <v>4.54</v>
      </c>
      <c r="K17" s="33">
        <v>26.09</v>
      </c>
      <c r="L17" s="33"/>
      <c r="M17" s="33">
        <v>13.73</v>
      </c>
      <c r="N17" s="33">
        <v>4.2300000000000004</v>
      </c>
      <c r="O17" s="10"/>
      <c r="P17" s="10"/>
    </row>
    <row r="18" spans="1:16" ht="15.75" thickBot="1">
      <c r="A18" s="16"/>
      <c r="B18" s="74" t="s">
        <v>34</v>
      </c>
      <c r="C18" s="40">
        <v>200</v>
      </c>
      <c r="D18" s="39"/>
      <c r="E18" s="39"/>
      <c r="F18" s="39"/>
      <c r="G18" s="39"/>
      <c r="H18" s="33"/>
      <c r="I18" s="33"/>
      <c r="J18" s="33"/>
      <c r="K18" s="33"/>
      <c r="L18" s="33"/>
      <c r="M18" s="33"/>
      <c r="N18" s="33"/>
      <c r="O18" s="10"/>
      <c r="P18" s="10"/>
    </row>
    <row r="19" spans="1:16" ht="24.75" thickBot="1">
      <c r="A19" s="16"/>
      <c r="B19" s="74" t="s">
        <v>19</v>
      </c>
      <c r="C19" s="39">
        <v>30</v>
      </c>
      <c r="D19" s="40">
        <v>2.4</v>
      </c>
      <c r="E19" s="40">
        <v>0.4</v>
      </c>
      <c r="F19" s="40">
        <v>12.6</v>
      </c>
      <c r="G19" s="40">
        <v>63.6</v>
      </c>
      <c r="H19" s="52">
        <v>0.16</v>
      </c>
      <c r="I19" s="52">
        <v>0</v>
      </c>
      <c r="J19" s="52">
        <v>0</v>
      </c>
      <c r="K19" s="52">
        <v>23</v>
      </c>
      <c r="L19" s="52">
        <v>87</v>
      </c>
      <c r="M19" s="52">
        <v>33</v>
      </c>
      <c r="N19" s="52">
        <v>2</v>
      </c>
      <c r="O19" s="10"/>
      <c r="P19" s="10"/>
    </row>
    <row r="20" spans="1:16" ht="15.75" thickBot="1">
      <c r="A20" s="16"/>
      <c r="B20" s="74"/>
      <c r="C20" s="40"/>
      <c r="D20" s="39"/>
      <c r="E20" s="39"/>
      <c r="F20" s="39"/>
      <c r="G20" s="39"/>
      <c r="H20" s="33"/>
      <c r="I20" s="33"/>
      <c r="J20" s="33"/>
      <c r="K20" s="33"/>
      <c r="L20" s="33"/>
      <c r="M20" s="33"/>
      <c r="N20" s="33"/>
      <c r="O20" s="10"/>
      <c r="P20" s="10"/>
    </row>
    <row r="21" spans="1:16" ht="15.75" thickBot="1">
      <c r="A21" s="16"/>
      <c r="B21" s="74"/>
      <c r="C21" s="39"/>
      <c r="D21" s="40"/>
      <c r="E21" s="40"/>
      <c r="F21" s="40"/>
      <c r="G21" s="40"/>
      <c r="H21" s="52"/>
      <c r="I21" s="52"/>
      <c r="J21" s="52"/>
      <c r="K21" s="52"/>
      <c r="L21" s="52"/>
      <c r="M21" s="52"/>
      <c r="N21" s="52"/>
      <c r="O21" s="10"/>
      <c r="P21" s="10"/>
    </row>
    <row r="22" spans="1:16" ht="16.5" thickBot="1">
      <c r="A22" s="20"/>
      <c r="B22" s="21" t="s">
        <v>20</v>
      </c>
      <c r="C22" s="22"/>
      <c r="D22" s="27">
        <f>D10+D11+D12+D13+D15+D16+D17+D19+D20+D21</f>
        <v>37.1</v>
      </c>
      <c r="E22" s="27">
        <f>E10+E11+E19+E20+E21</f>
        <v>17.099999999999998</v>
      </c>
      <c r="F22" s="27">
        <f>F10+F11+F12+F13+F20+F21</f>
        <v>70.800000000000011</v>
      </c>
      <c r="G22" s="27">
        <f>G10+G11+G13+G12+G15+G16+G20+G21</f>
        <v>875</v>
      </c>
      <c r="H22" s="27">
        <f>H10+H11+H12+H13+H14+H15+H16+H17+H21</f>
        <v>0.66</v>
      </c>
      <c r="I22" s="27">
        <f>I10+I11+I12+I13+I15+I16+I17+I19+I20+I21</f>
        <v>2</v>
      </c>
      <c r="J22" s="27">
        <f>J10+J11+J12+J13+J15++J16+J17+J18+J19+J20+J21</f>
        <v>27.46</v>
      </c>
      <c r="K22" s="22">
        <f>K10+K11+K12+K13+K15+K16+K17+K18+K19+K20+K21</f>
        <v>282.70999999999998</v>
      </c>
      <c r="L22" s="22">
        <f>L9+L10+L11+L12+L15+L16+L17+L18+L19+L20+L21</f>
        <v>87</v>
      </c>
      <c r="M22" s="22">
        <f>M10+M11+M12+M13+M14+M15+M16+M17+M18+M19+M20+M21</f>
        <v>171.25</v>
      </c>
      <c r="N22" s="22">
        <f>N10+N11+N12+N13+N14+N15+N16+N17+N18+N20+N21</f>
        <v>9.9500000000000011</v>
      </c>
      <c r="O22" s="10"/>
      <c r="P22" s="10"/>
    </row>
    <row r="23" spans="1:16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</row>
  </sheetData>
  <mergeCells count="9">
    <mergeCell ref="A2:N5"/>
    <mergeCell ref="A6:N6"/>
    <mergeCell ref="A7:A8"/>
    <mergeCell ref="B7:B8"/>
    <mergeCell ref="C7:C8"/>
    <mergeCell ref="D7:F7"/>
    <mergeCell ref="G7:G8"/>
    <mergeCell ref="H7:J7"/>
    <mergeCell ref="K7:N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8"/>
  <sheetViews>
    <sheetView workbookViewId="0">
      <selection activeCell="T18" sqref="T18"/>
    </sheetView>
  </sheetViews>
  <sheetFormatPr defaultRowHeight="15"/>
  <cols>
    <col min="1" max="1" width="10.42578125" customWidth="1"/>
    <col min="2" max="2" width="18.85546875" customWidth="1"/>
    <col min="3" max="3" width="11" customWidth="1"/>
    <col min="4" max="4" width="7.5703125" customWidth="1"/>
    <col min="5" max="5" width="7.7109375" customWidth="1"/>
    <col min="6" max="6" width="8.140625" customWidth="1"/>
    <col min="7" max="7" width="14.140625" customWidth="1"/>
    <col min="8" max="8" width="7" customWidth="1"/>
    <col min="9" max="9" width="7.28515625" customWidth="1"/>
    <col min="10" max="10" width="8.85546875" customWidth="1"/>
    <col min="11" max="11" width="7.85546875" customWidth="1"/>
    <col min="12" max="12" width="8" customWidth="1"/>
    <col min="13" max="13" width="8.140625" customWidth="1"/>
    <col min="14" max="14" width="8" customWidth="1"/>
  </cols>
  <sheetData>
    <row r="1" spans="1:14">
      <c r="A1" s="89" t="s">
        <v>22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1:14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3" spans="1:14" hidden="1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</row>
    <row r="4" spans="1:14" hidden="1">
      <c r="A4" s="90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</row>
    <row r="5" spans="1:14" ht="26.25" customHeight="1">
      <c r="A5" s="91" t="s">
        <v>1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</row>
    <row r="6" spans="1:14">
      <c r="A6" s="94" t="s">
        <v>2</v>
      </c>
      <c r="B6" s="92" t="s">
        <v>21</v>
      </c>
      <c r="C6" s="94" t="s">
        <v>3</v>
      </c>
      <c r="D6" s="94" t="s">
        <v>4</v>
      </c>
      <c r="E6" s="94"/>
      <c r="F6" s="94"/>
      <c r="G6" s="94" t="s">
        <v>5</v>
      </c>
      <c r="H6" s="94" t="s">
        <v>6</v>
      </c>
      <c r="I6" s="94"/>
      <c r="J6" s="94"/>
      <c r="K6" s="94" t="s">
        <v>7</v>
      </c>
      <c r="L6" s="94"/>
      <c r="M6" s="94"/>
      <c r="N6" s="94"/>
    </row>
    <row r="7" spans="1:14" ht="51" customHeight="1" thickBot="1">
      <c r="A7" s="94"/>
      <c r="B7" s="93"/>
      <c r="C7" s="94"/>
      <c r="D7" s="23" t="s">
        <v>8</v>
      </c>
      <c r="E7" s="23" t="s">
        <v>9</v>
      </c>
      <c r="F7" s="23" t="s">
        <v>10</v>
      </c>
      <c r="G7" s="94"/>
      <c r="H7" s="23" t="s">
        <v>11</v>
      </c>
      <c r="I7" s="31" t="s">
        <v>29</v>
      </c>
      <c r="J7" s="23" t="s">
        <v>13</v>
      </c>
      <c r="K7" s="23" t="s">
        <v>14</v>
      </c>
      <c r="L7" s="23" t="s">
        <v>15</v>
      </c>
      <c r="M7" s="23" t="s">
        <v>16</v>
      </c>
      <c r="N7" s="23" t="s">
        <v>17</v>
      </c>
    </row>
    <row r="8" spans="1:14" ht="15.75" thickBot="1">
      <c r="A8" s="34"/>
      <c r="B8" s="65" t="s">
        <v>61</v>
      </c>
      <c r="C8" s="32"/>
      <c r="D8" s="50"/>
      <c r="E8" s="50"/>
      <c r="F8" s="50"/>
      <c r="G8" s="50"/>
      <c r="H8" s="51"/>
      <c r="I8" s="51"/>
      <c r="J8" s="51"/>
      <c r="K8" s="51"/>
      <c r="L8" s="51"/>
      <c r="M8" s="51"/>
      <c r="N8" s="51"/>
    </row>
    <row r="9" spans="1:14" ht="26.25" thickBot="1">
      <c r="A9" s="34">
        <v>302</v>
      </c>
      <c r="B9" s="73" t="s">
        <v>64</v>
      </c>
      <c r="C9" s="32" t="s">
        <v>57</v>
      </c>
      <c r="D9" s="50">
        <v>6.2</v>
      </c>
      <c r="E9" s="50">
        <v>7.2</v>
      </c>
      <c r="F9" s="50">
        <v>32.200000000000003</v>
      </c>
      <c r="G9" s="50">
        <v>225</v>
      </c>
      <c r="H9" s="51">
        <v>0.12</v>
      </c>
      <c r="I9" s="51">
        <v>0.15</v>
      </c>
      <c r="J9" s="51">
        <v>0.44</v>
      </c>
      <c r="K9" s="51">
        <v>130.97999999999999</v>
      </c>
      <c r="L9" s="51"/>
      <c r="M9" s="51">
        <v>29.79</v>
      </c>
      <c r="N9" s="51">
        <v>0.79</v>
      </c>
    </row>
    <row r="10" spans="1:14" ht="15.75" thickBot="1">
      <c r="A10" s="34">
        <v>1</v>
      </c>
      <c r="B10" s="73" t="s">
        <v>65</v>
      </c>
      <c r="C10" s="72" t="s">
        <v>66</v>
      </c>
      <c r="D10" s="50">
        <v>4.0999999999999996</v>
      </c>
      <c r="E10" s="50">
        <v>2.8</v>
      </c>
      <c r="F10" s="50">
        <v>9.5</v>
      </c>
      <c r="G10" s="50">
        <v>82</v>
      </c>
      <c r="H10" s="51">
        <v>0.03</v>
      </c>
      <c r="I10" s="51">
        <v>0.05</v>
      </c>
      <c r="J10" s="51">
        <v>7.0000000000000007E-2</v>
      </c>
      <c r="K10" s="51">
        <v>102.5</v>
      </c>
      <c r="L10" s="51"/>
      <c r="M10" s="51">
        <v>11.86</v>
      </c>
      <c r="N10" s="51">
        <v>0.46</v>
      </c>
    </row>
    <row r="11" spans="1:14" ht="15.75" thickBot="1">
      <c r="A11" s="16">
        <v>382</v>
      </c>
      <c r="B11" s="75" t="s">
        <v>42</v>
      </c>
      <c r="C11" s="25">
        <v>200</v>
      </c>
      <c r="D11" s="17">
        <v>3.3</v>
      </c>
      <c r="E11" s="17">
        <v>3.1</v>
      </c>
      <c r="F11" s="17">
        <v>13.6</v>
      </c>
      <c r="G11" s="37">
        <v>95</v>
      </c>
      <c r="H11" s="22">
        <v>0.03</v>
      </c>
      <c r="I11" s="22">
        <v>0.12</v>
      </c>
      <c r="J11" s="22">
        <v>0.52</v>
      </c>
      <c r="K11" s="22">
        <v>108.57</v>
      </c>
      <c r="L11" s="22">
        <v>0</v>
      </c>
      <c r="M11" s="22">
        <v>21.05</v>
      </c>
      <c r="N11" s="22">
        <v>0.56999999999999995</v>
      </c>
    </row>
    <row r="12" spans="1:14" ht="34.5" customHeight="1" thickBot="1">
      <c r="A12" s="16"/>
      <c r="B12" s="75"/>
      <c r="C12" s="25"/>
      <c r="D12" s="25"/>
      <c r="E12" s="25"/>
      <c r="F12" s="25"/>
      <c r="G12" s="53"/>
      <c r="H12" s="54"/>
      <c r="I12" s="54"/>
      <c r="J12" s="54"/>
      <c r="K12" s="54"/>
      <c r="L12" s="54"/>
      <c r="M12" s="54"/>
      <c r="N12" s="54"/>
    </row>
    <row r="13" spans="1:14" s="10" customFormat="1" ht="34.5" customHeight="1" thickBot="1">
      <c r="A13" s="34"/>
      <c r="B13" s="11" t="s">
        <v>59</v>
      </c>
      <c r="C13" s="32"/>
      <c r="D13" s="50"/>
      <c r="E13" s="50"/>
      <c r="F13" s="50"/>
      <c r="G13" s="50"/>
      <c r="H13" s="51"/>
      <c r="I13" s="51"/>
      <c r="J13" s="51"/>
      <c r="K13" s="51"/>
      <c r="L13" s="51"/>
      <c r="M13" s="51"/>
      <c r="N13" s="51"/>
    </row>
    <row r="14" spans="1:14" ht="15.75" thickBot="1">
      <c r="A14" s="34"/>
      <c r="B14" s="66"/>
      <c r="C14" s="32"/>
      <c r="D14" s="50"/>
      <c r="E14" s="50"/>
      <c r="F14" s="50"/>
      <c r="G14" s="50"/>
      <c r="H14" s="51"/>
      <c r="I14" s="51"/>
      <c r="J14" s="51"/>
      <c r="K14" s="51"/>
      <c r="L14" s="51"/>
      <c r="M14" s="51"/>
      <c r="N14" s="51"/>
    </row>
    <row r="15" spans="1:14" ht="26.25" thickBot="1">
      <c r="A15" s="16">
        <v>109</v>
      </c>
      <c r="B15" s="75" t="s">
        <v>52</v>
      </c>
      <c r="C15" s="40" t="s">
        <v>69</v>
      </c>
      <c r="D15" s="39">
        <v>6.4</v>
      </c>
      <c r="E15" s="39">
        <v>3.6</v>
      </c>
      <c r="F15" s="39">
        <v>20.5</v>
      </c>
      <c r="G15" s="39">
        <v>148</v>
      </c>
      <c r="H15" s="33">
        <v>0.19</v>
      </c>
      <c r="I15" s="33">
        <v>0.05</v>
      </c>
      <c r="J15" s="33">
        <v>0.18</v>
      </c>
      <c r="K15" s="33">
        <v>35.68</v>
      </c>
      <c r="L15" s="33"/>
      <c r="M15" s="33">
        <v>32.590000000000003</v>
      </c>
      <c r="N15" s="33">
        <v>1.99</v>
      </c>
    </row>
    <row r="16" spans="1:14" ht="15.75" thickBot="1">
      <c r="A16" s="34">
        <v>520</v>
      </c>
      <c r="B16" s="73" t="s">
        <v>18</v>
      </c>
      <c r="C16" s="32">
        <v>200</v>
      </c>
      <c r="D16" s="50">
        <v>4.0999999999999996</v>
      </c>
      <c r="E16" s="50">
        <v>6.4</v>
      </c>
      <c r="F16" s="50">
        <v>26.7</v>
      </c>
      <c r="G16" s="50">
        <v>188</v>
      </c>
      <c r="H16" s="51">
        <v>0.16</v>
      </c>
      <c r="I16" s="51">
        <v>0.14000000000000001</v>
      </c>
      <c r="J16" s="51">
        <v>13.84</v>
      </c>
      <c r="K16" s="51">
        <v>49.74</v>
      </c>
      <c r="L16" s="51"/>
      <c r="M16" s="51">
        <v>38.01</v>
      </c>
      <c r="N16" s="51">
        <v>1.4</v>
      </c>
    </row>
    <row r="17" spans="1:14" ht="15.75" thickBot="1">
      <c r="A17" s="16">
        <v>163</v>
      </c>
      <c r="B17" s="75" t="s">
        <v>33</v>
      </c>
      <c r="C17" s="25">
        <v>100</v>
      </c>
      <c r="D17" s="25">
        <v>15.2</v>
      </c>
      <c r="E17" s="25">
        <v>13.2</v>
      </c>
      <c r="F17" s="25">
        <v>8.8000000000000007</v>
      </c>
      <c r="G17" s="53">
        <v>218</v>
      </c>
      <c r="H17" s="54">
        <v>0.06</v>
      </c>
      <c r="I17" s="54">
        <v>0.16</v>
      </c>
      <c r="J17" s="54">
        <v>0.41</v>
      </c>
      <c r="K17" s="54">
        <v>41.23</v>
      </c>
      <c r="L17" s="54"/>
      <c r="M17" s="54">
        <v>31.02</v>
      </c>
      <c r="N17" s="54">
        <v>1.48</v>
      </c>
    </row>
    <row r="18" spans="1:14" ht="24" customHeight="1" thickBot="1">
      <c r="A18" s="16">
        <v>593</v>
      </c>
      <c r="B18" s="75" t="s">
        <v>32</v>
      </c>
      <c r="C18" s="25">
        <v>30</v>
      </c>
      <c r="D18" s="25">
        <v>0.4</v>
      </c>
      <c r="E18" s="25">
        <v>1.3</v>
      </c>
      <c r="F18" s="25">
        <v>2</v>
      </c>
      <c r="G18" s="25">
        <v>22</v>
      </c>
      <c r="H18" s="54">
        <v>7.0000000000000007E-2</v>
      </c>
      <c r="I18" s="54">
        <v>8.9999999999999993E-3</v>
      </c>
      <c r="J18" s="54">
        <v>0.82</v>
      </c>
      <c r="K18" s="54">
        <v>2.71</v>
      </c>
      <c r="L18" s="54"/>
      <c r="M18" s="54">
        <v>2.74</v>
      </c>
      <c r="N18" s="54">
        <v>0.12</v>
      </c>
    </row>
    <row r="19" spans="1:14" ht="15.75" thickBot="1">
      <c r="A19" s="16"/>
      <c r="B19" s="75" t="s">
        <v>34</v>
      </c>
      <c r="C19" s="25">
        <v>200</v>
      </c>
      <c r="D19" s="25"/>
      <c r="E19" s="25"/>
      <c r="F19" s="25"/>
      <c r="G19" s="25"/>
      <c r="H19" s="54"/>
      <c r="I19" s="54"/>
      <c r="J19" s="54"/>
      <c r="K19" s="54"/>
      <c r="L19" s="54"/>
      <c r="M19" s="54"/>
      <c r="N19" s="54"/>
    </row>
    <row r="20" spans="1:14" ht="15.75" thickBot="1">
      <c r="A20" s="16"/>
      <c r="B20" s="75" t="s">
        <v>19</v>
      </c>
      <c r="C20" s="17">
        <v>30</v>
      </c>
      <c r="D20" s="25">
        <v>2.4</v>
      </c>
      <c r="E20" s="25">
        <v>0.4</v>
      </c>
      <c r="F20" s="25">
        <v>12.6</v>
      </c>
      <c r="G20" s="25">
        <v>63.6</v>
      </c>
      <c r="H20" s="54">
        <v>0.16</v>
      </c>
      <c r="I20" s="54">
        <v>0</v>
      </c>
      <c r="J20" s="54">
        <v>0</v>
      </c>
      <c r="K20" s="54">
        <v>23</v>
      </c>
      <c r="L20" s="54">
        <v>87</v>
      </c>
      <c r="M20" s="54">
        <v>33</v>
      </c>
      <c r="N20" s="54">
        <v>2</v>
      </c>
    </row>
    <row r="21" spans="1:14" ht="15.75" thickBot="1">
      <c r="A21" s="16"/>
      <c r="B21" s="75"/>
      <c r="C21" s="25"/>
      <c r="D21" s="25"/>
      <c r="E21" s="25"/>
      <c r="F21" s="25"/>
      <c r="G21" s="25"/>
      <c r="H21" s="54"/>
      <c r="I21" s="54"/>
      <c r="J21" s="54"/>
      <c r="K21" s="54"/>
      <c r="L21" s="54"/>
      <c r="M21" s="54"/>
      <c r="N21" s="54"/>
    </row>
    <row r="22" spans="1:14" ht="16.5" thickBot="1">
      <c r="A22" s="20"/>
      <c r="B22" s="21" t="s">
        <v>20</v>
      </c>
      <c r="C22" s="22"/>
      <c r="D22" s="27">
        <f>D9+D10+D11+D12+D13+D14+D15+D16+D17+D18+D21+D19+D20</f>
        <v>42.099999999999994</v>
      </c>
      <c r="E22" s="27">
        <f>E9+E10+E11+E12+E13+E14+E15+E16+E17+E18+E21+E19+E20</f>
        <v>37.999999999999993</v>
      </c>
      <c r="F22" s="27">
        <f>F9+F10+F11+F12+F13+F14+F15+F16+F17+F18+F21+F19+F20</f>
        <v>125.9</v>
      </c>
      <c r="G22" s="27">
        <f>G9+G10+G11+G12+G13+G14+G15+G16+G17+G18+G21+G19+G20</f>
        <v>1041.5999999999999</v>
      </c>
      <c r="H22" s="27">
        <f>H9+H10+H11+H12+H13+H14+H15+H16+H17+H18+H21+H19+H20</f>
        <v>0.82000000000000017</v>
      </c>
      <c r="I22" s="27">
        <f>I9+I10+I11+I12+I13+I14+I15+I16+I17+I18+I21+I19+I20</f>
        <v>0.67900000000000005</v>
      </c>
      <c r="J22" s="27">
        <f>J9+J10+J11+J12+J13+J14+J15+J16+J17+J18+J21+J19+J20</f>
        <v>16.28</v>
      </c>
      <c r="K22" s="27">
        <f>K9+K10+K11+K12+K13+K14+K15+K16+K17+K18+K21+K19+K20</f>
        <v>494.40999999999997</v>
      </c>
      <c r="L22" s="27">
        <f>L9+L10+L11+L12+L13+L14+L15+L16+L17+L18+L21+L19+L20</f>
        <v>87</v>
      </c>
      <c r="M22" s="27">
        <f>M9+M10+M11+M12+M13+M14+M15+M16+M17+M18+M21+M19+M20</f>
        <v>200.06000000000003</v>
      </c>
      <c r="N22" s="27">
        <f>N9+N10+N11+N12+N13+N14+N15+N16+N17+N18+N21+N19+N20</f>
        <v>8.8099999999999987</v>
      </c>
    </row>
    <row r="23" spans="1:14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</row>
    <row r="24" spans="1:14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4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</row>
    <row r="26" spans="1:14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</row>
    <row r="27" spans="1:14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</row>
    <row r="28" spans="1:14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</row>
  </sheetData>
  <mergeCells count="9">
    <mergeCell ref="A1:N4"/>
    <mergeCell ref="A5:N5"/>
    <mergeCell ref="A6:A7"/>
    <mergeCell ref="B6:B7"/>
    <mergeCell ref="C6:C7"/>
    <mergeCell ref="D6:F6"/>
    <mergeCell ref="G6:G7"/>
    <mergeCell ref="H6:J6"/>
    <mergeCell ref="K6:N6"/>
  </mergeCells>
  <pageMargins left="0.70866141732283472" right="0.31496062992125984" top="0.74803149606299213" bottom="0.74803149606299213" header="0.31496062992125984" footer="0.31496062992125984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23"/>
  <sheetViews>
    <sheetView workbookViewId="0">
      <selection activeCell="D27" sqref="D27"/>
    </sheetView>
  </sheetViews>
  <sheetFormatPr defaultRowHeight="15"/>
  <cols>
    <col min="1" max="1" width="10.42578125" style="10" customWidth="1"/>
    <col min="2" max="2" width="18.85546875" style="10" customWidth="1"/>
    <col min="3" max="3" width="11" style="10" customWidth="1"/>
    <col min="4" max="4" width="7.5703125" style="10" customWidth="1"/>
    <col min="5" max="5" width="7.7109375" style="10" customWidth="1"/>
    <col min="6" max="6" width="8.140625" style="10" customWidth="1"/>
    <col min="7" max="7" width="14.140625" style="10" customWidth="1"/>
    <col min="8" max="8" width="7" style="10" customWidth="1"/>
    <col min="9" max="9" width="7.28515625" style="10" customWidth="1"/>
    <col min="10" max="10" width="8" style="10" customWidth="1"/>
    <col min="11" max="11" width="7.85546875" style="10" customWidth="1"/>
    <col min="12" max="12" width="8" style="10" customWidth="1"/>
    <col min="13" max="13" width="8.140625" style="10" customWidth="1"/>
    <col min="14" max="14" width="8" style="10" customWidth="1"/>
    <col min="15" max="16384" width="9.140625" style="10"/>
  </cols>
  <sheetData>
    <row r="1" spans="1:14">
      <c r="A1" s="89" t="s">
        <v>23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1:14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3" spans="1:14" hidden="1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</row>
    <row r="4" spans="1:14" hidden="1">
      <c r="A4" s="90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</row>
    <row r="5" spans="1:14" ht="26.25" customHeight="1">
      <c r="A5" s="91" t="s">
        <v>1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</row>
    <row r="6" spans="1:14">
      <c r="A6" s="94" t="s">
        <v>2</v>
      </c>
      <c r="B6" s="92" t="s">
        <v>21</v>
      </c>
      <c r="C6" s="94" t="s">
        <v>3</v>
      </c>
      <c r="D6" s="94" t="s">
        <v>4</v>
      </c>
      <c r="E6" s="94"/>
      <c r="F6" s="94"/>
      <c r="G6" s="94" t="s">
        <v>5</v>
      </c>
      <c r="H6" s="94" t="s">
        <v>6</v>
      </c>
      <c r="I6" s="94"/>
      <c r="J6" s="94"/>
      <c r="K6" s="94" t="s">
        <v>7</v>
      </c>
      <c r="L6" s="94"/>
      <c r="M6" s="94"/>
      <c r="N6" s="94"/>
    </row>
    <row r="7" spans="1:14" ht="51" customHeight="1">
      <c r="A7" s="94"/>
      <c r="B7" s="93"/>
      <c r="C7" s="94"/>
      <c r="D7" s="23" t="s">
        <v>8</v>
      </c>
      <c r="E7" s="23" t="s">
        <v>9</v>
      </c>
      <c r="F7" s="23" t="s">
        <v>10</v>
      </c>
      <c r="G7" s="94"/>
      <c r="H7" s="23" t="s">
        <v>11</v>
      </c>
      <c r="I7" s="31" t="s">
        <v>29</v>
      </c>
      <c r="J7" s="23" t="s">
        <v>13</v>
      </c>
      <c r="K7" s="23" t="s">
        <v>14</v>
      </c>
      <c r="L7" s="23" t="s">
        <v>15</v>
      </c>
      <c r="M7" s="23" t="s">
        <v>16</v>
      </c>
      <c r="N7" s="23" t="s">
        <v>17</v>
      </c>
    </row>
    <row r="8" spans="1:14" ht="16.5" thickBot="1">
      <c r="A8" s="16"/>
      <c r="B8" s="47" t="s">
        <v>61</v>
      </c>
      <c r="C8" s="25"/>
      <c r="D8" s="17"/>
      <c r="E8" s="17"/>
      <c r="F8" s="17"/>
      <c r="G8" s="17"/>
      <c r="H8" s="22"/>
      <c r="I8" s="22"/>
      <c r="J8" s="22"/>
      <c r="K8" s="22"/>
      <c r="L8" s="22"/>
      <c r="M8" s="22"/>
      <c r="N8" s="22"/>
    </row>
    <row r="9" spans="1:14" ht="24.75" thickBot="1">
      <c r="A9" s="61">
        <v>311</v>
      </c>
      <c r="B9" s="70" t="s">
        <v>67</v>
      </c>
      <c r="C9" s="63" t="s">
        <v>57</v>
      </c>
      <c r="D9" s="63">
        <v>6.7</v>
      </c>
      <c r="E9" s="63">
        <v>7.6</v>
      </c>
      <c r="F9" s="63">
        <v>32.6</v>
      </c>
      <c r="G9" s="63">
        <v>222</v>
      </c>
      <c r="H9" s="64">
        <v>0.12</v>
      </c>
      <c r="I9" s="64">
        <v>0.16</v>
      </c>
      <c r="J9" s="64">
        <v>0.47</v>
      </c>
      <c r="K9" s="64">
        <v>122.83</v>
      </c>
      <c r="L9" s="64"/>
      <c r="M9" s="64">
        <v>32.729999999999997</v>
      </c>
      <c r="N9" s="64">
        <v>1.67</v>
      </c>
    </row>
    <row r="10" spans="1:14" ht="15.75" thickBot="1">
      <c r="A10" s="38">
        <v>1</v>
      </c>
      <c r="B10" s="74" t="s">
        <v>68</v>
      </c>
      <c r="C10" s="83" t="s">
        <v>66</v>
      </c>
      <c r="D10" s="39">
        <v>1.6</v>
      </c>
      <c r="E10" s="40">
        <v>8.5</v>
      </c>
      <c r="F10" s="40">
        <v>9.6999999999999993</v>
      </c>
      <c r="G10" s="40">
        <v>124</v>
      </c>
      <c r="H10" s="52">
        <v>0.03</v>
      </c>
      <c r="I10" s="52">
        <v>0.02</v>
      </c>
      <c r="J10" s="52">
        <v>0</v>
      </c>
      <c r="K10" s="52">
        <v>5.8</v>
      </c>
      <c r="L10" s="52"/>
      <c r="M10" s="52">
        <v>6.6</v>
      </c>
      <c r="N10" s="52">
        <v>0.42</v>
      </c>
    </row>
    <row r="11" spans="1:14" ht="15.75" thickBot="1">
      <c r="A11" s="38">
        <v>209</v>
      </c>
      <c r="B11" s="39" t="s">
        <v>71</v>
      </c>
      <c r="C11" s="40">
        <v>40</v>
      </c>
      <c r="D11" s="40">
        <v>4.8</v>
      </c>
      <c r="E11" s="40">
        <v>4.4000000000000004</v>
      </c>
      <c r="F11" s="40">
        <v>0.2</v>
      </c>
      <c r="G11" s="40">
        <v>59</v>
      </c>
      <c r="H11" s="52">
        <v>0.02</v>
      </c>
      <c r="I11" s="52">
        <v>0.14000000000000001</v>
      </c>
      <c r="J11" s="52">
        <v>0</v>
      </c>
      <c r="K11" s="52">
        <v>19.8</v>
      </c>
      <c r="L11" s="52"/>
      <c r="M11" s="52">
        <v>4.32</v>
      </c>
      <c r="N11" s="52">
        <v>0.9</v>
      </c>
    </row>
    <row r="12" spans="1:14" ht="34.5" customHeight="1" thickBot="1">
      <c r="A12" s="38">
        <v>685</v>
      </c>
      <c r="B12" s="74" t="s">
        <v>38</v>
      </c>
      <c r="C12" s="40">
        <v>200</v>
      </c>
      <c r="D12" s="40">
        <v>0.2</v>
      </c>
      <c r="E12" s="40">
        <v>0</v>
      </c>
      <c r="F12" s="40">
        <v>9.1</v>
      </c>
      <c r="G12" s="40">
        <v>36</v>
      </c>
      <c r="H12" s="52">
        <v>0</v>
      </c>
      <c r="I12" s="52">
        <v>0</v>
      </c>
      <c r="J12" s="52">
        <v>0</v>
      </c>
      <c r="K12" s="52">
        <v>0.26</v>
      </c>
      <c r="L12" s="52"/>
      <c r="M12" s="52">
        <v>0</v>
      </c>
      <c r="N12" s="52">
        <v>0.03</v>
      </c>
    </row>
    <row r="13" spans="1:14" ht="15.75" thickBot="1">
      <c r="A13" s="38"/>
      <c r="B13" s="74"/>
      <c r="C13" s="40"/>
      <c r="D13" s="40"/>
      <c r="E13" s="40"/>
      <c r="F13" s="40"/>
      <c r="G13" s="40"/>
      <c r="H13" s="52"/>
      <c r="I13" s="52"/>
      <c r="J13" s="52"/>
      <c r="K13" s="52"/>
      <c r="L13" s="52"/>
      <c r="M13" s="52"/>
      <c r="N13" s="52"/>
    </row>
    <row r="14" spans="1:14" ht="15.75" thickBot="1">
      <c r="A14" s="16"/>
      <c r="B14" s="9" t="s">
        <v>59</v>
      </c>
      <c r="C14" s="25"/>
      <c r="D14" s="17"/>
      <c r="E14" s="17"/>
      <c r="F14" s="17"/>
      <c r="G14" s="17"/>
      <c r="H14" s="22"/>
      <c r="I14" s="22"/>
      <c r="J14" s="22"/>
      <c r="K14" s="22"/>
      <c r="L14" s="22"/>
      <c r="M14" s="22"/>
      <c r="N14" s="22"/>
    </row>
    <row r="15" spans="1:14" ht="24.75" thickBot="1">
      <c r="A15" s="38">
        <v>138</v>
      </c>
      <c r="B15" s="74" t="s">
        <v>53</v>
      </c>
      <c r="C15" s="40">
        <v>250</v>
      </c>
      <c r="D15" s="39">
        <v>2.6</v>
      </c>
      <c r="E15" s="39">
        <v>2.6</v>
      </c>
      <c r="F15" s="39">
        <v>19.3</v>
      </c>
      <c r="G15" s="39">
        <v>117</v>
      </c>
      <c r="H15" s="33">
        <v>0.09</v>
      </c>
      <c r="I15" s="33">
        <v>0.06</v>
      </c>
      <c r="J15" s="33">
        <v>7</v>
      </c>
      <c r="K15" s="33">
        <v>16.61</v>
      </c>
      <c r="L15" s="33"/>
      <c r="M15" s="33">
        <v>24.06</v>
      </c>
      <c r="N15" s="33">
        <v>0.92</v>
      </c>
    </row>
    <row r="16" spans="1:14" ht="24.75" thickBot="1">
      <c r="A16" s="61">
        <v>297</v>
      </c>
      <c r="B16" s="70" t="s">
        <v>35</v>
      </c>
      <c r="C16" s="63" t="s">
        <v>57</v>
      </c>
      <c r="D16" s="63">
        <v>10.6</v>
      </c>
      <c r="E16" s="63">
        <v>6.8</v>
      </c>
      <c r="F16" s="63">
        <v>46.3</v>
      </c>
      <c r="G16" s="63">
        <v>312</v>
      </c>
      <c r="H16" s="64">
        <v>0.31</v>
      </c>
      <c r="I16" s="64">
        <v>0.16</v>
      </c>
      <c r="J16" s="64">
        <v>0</v>
      </c>
      <c r="K16" s="64">
        <v>23.63</v>
      </c>
      <c r="L16" s="64"/>
      <c r="M16" s="64">
        <v>163.21</v>
      </c>
      <c r="N16" s="64">
        <v>5.63</v>
      </c>
    </row>
    <row r="17" spans="1:14" ht="24" customHeight="1" thickBot="1">
      <c r="A17" s="38">
        <v>593</v>
      </c>
      <c r="B17" s="74" t="s">
        <v>32</v>
      </c>
      <c r="C17" s="40">
        <v>30</v>
      </c>
      <c r="D17" s="40">
        <v>0.4</v>
      </c>
      <c r="E17" s="40">
        <v>1.3</v>
      </c>
      <c r="F17" s="40">
        <v>2</v>
      </c>
      <c r="G17" s="40">
        <v>22</v>
      </c>
      <c r="H17" s="52">
        <v>7.0000000000000007E-2</v>
      </c>
      <c r="I17" s="52">
        <v>8.9999999999999993E-3</v>
      </c>
      <c r="J17" s="52">
        <v>0.82</v>
      </c>
      <c r="K17" s="52">
        <v>2.71</v>
      </c>
      <c r="L17" s="52"/>
      <c r="M17" s="52">
        <v>2.74</v>
      </c>
      <c r="N17" s="52">
        <v>0.12</v>
      </c>
    </row>
    <row r="18" spans="1:14" ht="15.75" thickBot="1">
      <c r="A18" s="38">
        <v>487</v>
      </c>
      <c r="B18" s="74" t="s">
        <v>37</v>
      </c>
      <c r="C18" s="40">
        <v>90</v>
      </c>
      <c r="D18" s="40">
        <v>23.5</v>
      </c>
      <c r="E18" s="40">
        <v>22.2</v>
      </c>
      <c r="F18" s="40">
        <v>0.3</v>
      </c>
      <c r="G18" s="68">
        <v>294</v>
      </c>
      <c r="H18" s="52">
        <v>7.0000000000000007E-2</v>
      </c>
      <c r="I18" s="52">
        <v>0.16</v>
      </c>
      <c r="J18" s="52">
        <v>1.1299999999999999</v>
      </c>
      <c r="K18" s="52">
        <v>24.32</v>
      </c>
      <c r="L18" s="52"/>
      <c r="M18" s="52">
        <v>22.1</v>
      </c>
      <c r="N18" s="52">
        <v>1.96</v>
      </c>
    </row>
    <row r="19" spans="1:14" ht="15.75" thickBot="1">
      <c r="A19" s="38"/>
      <c r="B19" s="74" t="s">
        <v>19</v>
      </c>
      <c r="C19" s="39">
        <v>30</v>
      </c>
      <c r="D19" s="40">
        <v>2.4</v>
      </c>
      <c r="E19" s="40">
        <v>0.4</v>
      </c>
      <c r="F19" s="40">
        <v>12.6</v>
      </c>
      <c r="G19" s="40">
        <v>63.6</v>
      </c>
      <c r="H19" s="52">
        <v>0.16</v>
      </c>
      <c r="I19" s="52">
        <v>0</v>
      </c>
      <c r="J19" s="52">
        <v>0</v>
      </c>
      <c r="K19" s="52">
        <v>23</v>
      </c>
      <c r="L19" s="52">
        <v>87</v>
      </c>
      <c r="M19" s="52">
        <v>33</v>
      </c>
      <c r="N19" s="52">
        <v>2</v>
      </c>
    </row>
    <row r="20" spans="1:14" ht="15.75" thickBot="1">
      <c r="A20" s="38"/>
      <c r="B20" s="74" t="s">
        <v>34</v>
      </c>
      <c r="C20" s="40">
        <v>200</v>
      </c>
      <c r="D20" s="39"/>
      <c r="E20" s="39"/>
      <c r="F20" s="39"/>
      <c r="G20" s="39"/>
      <c r="H20" s="33"/>
      <c r="I20" s="33"/>
      <c r="J20" s="33"/>
      <c r="K20" s="33"/>
      <c r="L20" s="33"/>
      <c r="M20" s="33"/>
      <c r="N20" s="33"/>
    </row>
    <row r="21" spans="1:14" ht="15.75" thickBot="1">
      <c r="A21" s="38"/>
      <c r="B21" s="74"/>
      <c r="C21" s="26"/>
      <c r="D21" s="40"/>
      <c r="E21" s="40"/>
      <c r="F21" s="40"/>
      <c r="G21" s="68"/>
      <c r="H21" s="52"/>
      <c r="I21" s="22"/>
      <c r="J21" s="22"/>
      <c r="K21" s="22"/>
      <c r="L21" s="22"/>
      <c r="M21" s="22"/>
      <c r="N21" s="22"/>
    </row>
    <row r="22" spans="1:14" ht="15.75" thickBot="1">
      <c r="A22" s="12"/>
      <c r="B22" s="13"/>
      <c r="C22" s="13"/>
      <c r="D22" s="13"/>
      <c r="E22" s="13"/>
      <c r="F22" s="13"/>
      <c r="G22" s="13"/>
      <c r="H22" s="14"/>
      <c r="I22" s="14"/>
      <c r="J22" s="14"/>
      <c r="K22" s="14"/>
      <c r="L22" s="14"/>
      <c r="M22" s="14"/>
      <c r="N22" s="14"/>
    </row>
    <row r="23" spans="1:14" ht="16.5" thickBot="1">
      <c r="A23" s="20"/>
      <c r="B23" s="21" t="s">
        <v>20</v>
      </c>
      <c r="C23" s="22"/>
      <c r="D23" s="27">
        <f>D9+D10+D11+D12+D13+D14+D15+D16+D17+D20++D21+D22</f>
        <v>26.9</v>
      </c>
      <c r="E23" s="27">
        <f>E9+E10+E12+E11+E13+E14+E15+E16+E17+E18+E19+E20+E21+E22</f>
        <v>53.800000000000004</v>
      </c>
      <c r="F23" s="27">
        <f>F9+F10+F11+F12+F13+F14+F15+F16+F17+F18+F19+F20+F21+F22</f>
        <v>132.1</v>
      </c>
      <c r="G23" s="27">
        <f>G9+G10+G11+G12+G13+G14+G15+G16+G17+G18++G19+G20+G21+G22</f>
        <v>1249.5999999999999</v>
      </c>
      <c r="H23" s="27">
        <f>H9+H10+H11+H12+H13+H14+H15+H16+H17+H18+H19+H20+H21+H22</f>
        <v>0.87000000000000022</v>
      </c>
      <c r="I23" s="27">
        <f>I9+I10+I11+I12+I13+I14+I15+I16+I18+I19+I20+I21+I22</f>
        <v>0.70000000000000007</v>
      </c>
      <c r="J23" s="27">
        <f>J9+J10+J12+J11+J13+J14+J15+J16+J18+J19+J20+J21+J22</f>
        <v>8.6</v>
      </c>
      <c r="K23" s="27">
        <f>K9+K10+K11+K12+K14+K13+K15+K16+K18+K20+K21+K22</f>
        <v>213.25</v>
      </c>
      <c r="L23" s="27">
        <f>L9+L10+L11+L12+L13+L14+L15+L16+L17+L18+L19+L20+L21+L22</f>
        <v>87</v>
      </c>
      <c r="M23" s="27">
        <f>M9+M10+M11+M12+M13+M14+M15+M16+M17+M18+M19+M20+M22</f>
        <v>288.76</v>
      </c>
      <c r="N23" s="27">
        <f>N9+N11+N10+N12+N13+N14+N15+N16+N17+N18+N19+N20+N21+N22</f>
        <v>13.649999999999999</v>
      </c>
    </row>
  </sheetData>
  <mergeCells count="9">
    <mergeCell ref="A1:N4"/>
    <mergeCell ref="A5:N5"/>
    <mergeCell ref="A6:A7"/>
    <mergeCell ref="B6:B7"/>
    <mergeCell ref="C6:C7"/>
    <mergeCell ref="D6:F6"/>
    <mergeCell ref="G6:G7"/>
    <mergeCell ref="H6:J6"/>
    <mergeCell ref="K6:N6"/>
  </mergeCells>
  <pageMargins left="0.70866141732283472" right="0.31496062992125984" top="0.74803149606299213" bottom="0.74803149606299213" header="0.31496062992125984" footer="0.31496062992125984"/>
  <pageSetup paperSize="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23"/>
  <sheetViews>
    <sheetView workbookViewId="0">
      <selection activeCell="A13" sqref="A13:N13"/>
    </sheetView>
  </sheetViews>
  <sheetFormatPr defaultRowHeight="15"/>
  <cols>
    <col min="1" max="1" width="10.42578125" style="10" customWidth="1"/>
    <col min="2" max="2" width="18.85546875" style="10" customWidth="1"/>
    <col min="3" max="3" width="11" style="10" customWidth="1"/>
    <col min="4" max="4" width="7.5703125" style="10" customWidth="1"/>
    <col min="5" max="5" width="7.7109375" style="10" customWidth="1"/>
    <col min="6" max="6" width="8.140625" style="10" customWidth="1"/>
    <col min="7" max="7" width="14.140625" style="10" customWidth="1"/>
    <col min="8" max="8" width="7" style="10" customWidth="1"/>
    <col min="9" max="9" width="7.28515625" style="10" customWidth="1"/>
    <col min="10" max="10" width="8" style="10" customWidth="1"/>
    <col min="11" max="11" width="7.85546875" style="10" customWidth="1"/>
    <col min="12" max="12" width="8" style="10" customWidth="1"/>
    <col min="13" max="13" width="8.140625" style="10" customWidth="1"/>
    <col min="14" max="14" width="8" style="10" customWidth="1"/>
    <col min="15" max="16384" width="9.140625" style="10"/>
  </cols>
  <sheetData>
    <row r="1" spans="1:14">
      <c r="A1" s="89" t="s">
        <v>24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1:14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3" spans="1:14" hidden="1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</row>
    <row r="4" spans="1:14" hidden="1">
      <c r="A4" s="90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</row>
    <row r="5" spans="1:14" ht="26.25" customHeight="1">
      <c r="A5" s="91" t="s">
        <v>1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</row>
    <row r="6" spans="1:14">
      <c r="A6" s="94" t="s">
        <v>2</v>
      </c>
      <c r="B6" s="92" t="s">
        <v>21</v>
      </c>
      <c r="C6" s="94" t="s">
        <v>3</v>
      </c>
      <c r="D6" s="94" t="s">
        <v>4</v>
      </c>
      <c r="E6" s="94"/>
      <c r="F6" s="94"/>
      <c r="G6" s="94" t="s">
        <v>5</v>
      </c>
      <c r="H6" s="94" t="s">
        <v>6</v>
      </c>
      <c r="I6" s="94"/>
      <c r="J6" s="94"/>
      <c r="K6" s="94" t="s">
        <v>7</v>
      </c>
      <c r="L6" s="94"/>
      <c r="M6" s="94"/>
      <c r="N6" s="94"/>
    </row>
    <row r="7" spans="1:14" ht="51" customHeight="1">
      <c r="A7" s="94"/>
      <c r="B7" s="93"/>
      <c r="C7" s="94"/>
      <c r="D7" s="23" t="s">
        <v>8</v>
      </c>
      <c r="E7" s="23" t="s">
        <v>9</v>
      </c>
      <c r="F7" s="23" t="s">
        <v>10</v>
      </c>
      <c r="G7" s="94"/>
      <c r="H7" s="23" t="s">
        <v>11</v>
      </c>
      <c r="I7" s="36" t="s">
        <v>29</v>
      </c>
      <c r="J7" s="23" t="s">
        <v>13</v>
      </c>
      <c r="K7" s="23" t="s">
        <v>14</v>
      </c>
      <c r="L7" s="23" t="s">
        <v>15</v>
      </c>
      <c r="M7" s="23" t="s">
        <v>16</v>
      </c>
      <c r="N7" s="23" t="s">
        <v>17</v>
      </c>
    </row>
    <row r="8" spans="1:14" ht="16.5" thickBot="1">
      <c r="A8" s="44"/>
      <c r="B8" s="47" t="s">
        <v>58</v>
      </c>
      <c r="C8" s="25"/>
      <c r="D8" s="17"/>
      <c r="E8" s="17"/>
      <c r="F8" s="17"/>
      <c r="G8" s="25"/>
      <c r="H8" s="54"/>
      <c r="I8" s="54"/>
      <c r="J8" s="54"/>
      <c r="K8" s="54"/>
      <c r="L8" s="54"/>
      <c r="M8" s="54"/>
      <c r="N8" s="54"/>
    </row>
    <row r="9" spans="1:14" ht="24.75" thickBot="1">
      <c r="A9" s="34">
        <v>302</v>
      </c>
      <c r="B9" s="70" t="s">
        <v>70</v>
      </c>
      <c r="C9" s="32" t="s">
        <v>57</v>
      </c>
      <c r="D9" s="32">
        <v>5.2</v>
      </c>
      <c r="E9" s="32">
        <v>7.2</v>
      </c>
      <c r="F9" s="32">
        <v>35.200000000000003</v>
      </c>
      <c r="G9" s="50">
        <v>229</v>
      </c>
      <c r="H9" s="51">
        <v>0.05</v>
      </c>
      <c r="I9" s="51">
        <v>0.13</v>
      </c>
      <c r="J9" s="51">
        <v>0.18</v>
      </c>
      <c r="K9" s="51">
        <v>103.72</v>
      </c>
      <c r="L9" s="51">
        <v>0</v>
      </c>
      <c r="M9" s="51">
        <v>29.22</v>
      </c>
      <c r="N9" s="51">
        <v>0.48</v>
      </c>
    </row>
    <row r="10" spans="1:14" ht="26.25" thickBot="1">
      <c r="A10" s="16">
        <v>2</v>
      </c>
      <c r="B10" s="75" t="s">
        <v>62</v>
      </c>
      <c r="C10" s="17">
        <v>60</v>
      </c>
      <c r="D10" s="17">
        <v>2.4</v>
      </c>
      <c r="E10" s="17">
        <v>7.5</v>
      </c>
      <c r="F10" s="17">
        <v>31</v>
      </c>
      <c r="G10" s="17">
        <v>202</v>
      </c>
      <c r="H10" s="33">
        <v>0.04</v>
      </c>
      <c r="I10" s="33">
        <v>0.03</v>
      </c>
      <c r="J10" s="33">
        <v>0.06</v>
      </c>
      <c r="K10" s="33">
        <v>10.82</v>
      </c>
      <c r="L10" s="33"/>
      <c r="M10" s="33">
        <v>10.44</v>
      </c>
      <c r="N10" s="33">
        <v>0.88</v>
      </c>
    </row>
    <row r="11" spans="1:14" ht="15.75" thickBot="1">
      <c r="A11" s="16">
        <v>639</v>
      </c>
      <c r="B11" s="74" t="s">
        <v>25</v>
      </c>
      <c r="C11" s="25">
        <v>200</v>
      </c>
      <c r="D11" s="17">
        <v>0.5</v>
      </c>
      <c r="E11" s="17">
        <v>0.1</v>
      </c>
      <c r="F11" s="17">
        <v>30.9</v>
      </c>
      <c r="G11" s="25">
        <v>123</v>
      </c>
      <c r="H11" s="54">
        <v>0.06</v>
      </c>
      <c r="I11" s="54">
        <v>0.19</v>
      </c>
      <c r="J11" s="54">
        <v>0.11</v>
      </c>
      <c r="K11" s="54">
        <v>14.9</v>
      </c>
      <c r="L11" s="54"/>
      <c r="M11" s="54">
        <v>8.07</v>
      </c>
      <c r="N11" s="54">
        <v>0.89</v>
      </c>
    </row>
    <row r="12" spans="1:14" ht="34.5" customHeight="1" thickBot="1">
      <c r="A12" s="16"/>
      <c r="B12" s="39"/>
      <c r="C12" s="25"/>
      <c r="D12" s="17"/>
      <c r="E12" s="17"/>
      <c r="F12" s="17"/>
      <c r="G12" s="25"/>
      <c r="H12" s="54"/>
      <c r="I12" s="54"/>
      <c r="J12" s="54"/>
      <c r="K12" s="54"/>
      <c r="L12" s="54"/>
      <c r="M12" s="54"/>
      <c r="N12" s="54"/>
    </row>
    <row r="13" spans="1:14" ht="15.75" thickBot="1">
      <c r="A13" s="16"/>
      <c r="B13" s="74"/>
      <c r="C13" s="25"/>
      <c r="D13" s="17"/>
      <c r="E13" s="17"/>
      <c r="F13" s="17"/>
      <c r="G13" s="53"/>
      <c r="H13" s="54"/>
      <c r="I13" s="54"/>
      <c r="J13" s="54"/>
      <c r="K13" s="54"/>
      <c r="L13" s="54"/>
      <c r="M13" s="54"/>
      <c r="N13" s="54"/>
    </row>
    <row r="14" spans="1:14" ht="16.5" thickBot="1">
      <c r="A14" s="16"/>
      <c r="B14" s="47" t="s">
        <v>59</v>
      </c>
      <c r="C14" s="25"/>
      <c r="D14" s="17"/>
      <c r="E14" s="17"/>
      <c r="F14" s="17"/>
      <c r="G14" s="25"/>
      <c r="H14" s="54"/>
      <c r="I14" s="54"/>
      <c r="J14" s="54"/>
      <c r="K14" s="54"/>
      <c r="L14" s="54"/>
      <c r="M14" s="54"/>
      <c r="N14" s="54"/>
    </row>
    <row r="15" spans="1:14" ht="24.75" thickBot="1">
      <c r="A15" s="44">
        <v>3</v>
      </c>
      <c r="B15" s="74" t="s">
        <v>54</v>
      </c>
      <c r="C15" s="25">
        <v>250</v>
      </c>
      <c r="D15" s="17">
        <v>2.6</v>
      </c>
      <c r="E15" s="17">
        <v>2.7</v>
      </c>
      <c r="F15" s="17">
        <v>15.8</v>
      </c>
      <c r="G15" s="25">
        <v>102</v>
      </c>
      <c r="H15" s="54">
        <v>0.08</v>
      </c>
      <c r="I15" s="54">
        <v>0.06</v>
      </c>
      <c r="J15" s="54">
        <v>4.5999999999999996</v>
      </c>
      <c r="K15" s="54">
        <v>15.04</v>
      </c>
      <c r="L15" s="54"/>
      <c r="M15" s="54">
        <v>17.739999999999998</v>
      </c>
      <c r="N15" s="54">
        <v>0.77</v>
      </c>
    </row>
    <row r="16" spans="1:14" ht="15.75" thickBot="1">
      <c r="A16" s="34">
        <v>520</v>
      </c>
      <c r="B16" s="70" t="s">
        <v>18</v>
      </c>
      <c r="C16" s="32">
        <v>230</v>
      </c>
      <c r="D16" s="32">
        <v>4.7</v>
      </c>
      <c r="E16" s="32">
        <v>7.4</v>
      </c>
      <c r="F16" s="32">
        <v>30.7</v>
      </c>
      <c r="G16" s="50">
        <v>216</v>
      </c>
      <c r="H16" s="51">
        <v>0.18</v>
      </c>
      <c r="I16" s="51">
        <v>0.16</v>
      </c>
      <c r="J16" s="51">
        <v>15.91</v>
      </c>
      <c r="K16" s="51">
        <v>54.21</v>
      </c>
      <c r="L16" s="51"/>
      <c r="M16" s="51">
        <v>43.71</v>
      </c>
      <c r="N16" s="51">
        <v>1.6</v>
      </c>
    </row>
    <row r="17" spans="1:14" ht="24.75" thickBot="1">
      <c r="A17" s="16">
        <v>388</v>
      </c>
      <c r="B17" s="74" t="s">
        <v>39</v>
      </c>
      <c r="C17" s="25">
        <v>90</v>
      </c>
      <c r="D17" s="17">
        <v>14</v>
      </c>
      <c r="E17" s="17">
        <v>10.6</v>
      </c>
      <c r="F17" s="17">
        <v>13.4</v>
      </c>
      <c r="G17" s="53">
        <v>207</v>
      </c>
      <c r="H17" s="54">
        <v>0.12</v>
      </c>
      <c r="I17" s="54">
        <v>0.12</v>
      </c>
      <c r="J17" s="54">
        <v>0.33</v>
      </c>
      <c r="K17" s="54">
        <v>41.79</v>
      </c>
      <c r="L17" s="54"/>
      <c r="M17" s="54">
        <v>26.25</v>
      </c>
      <c r="N17" s="54">
        <v>0.87</v>
      </c>
    </row>
    <row r="18" spans="1:14" ht="15.75" thickBot="1">
      <c r="A18" s="16">
        <v>593</v>
      </c>
      <c r="B18" s="74" t="s">
        <v>32</v>
      </c>
      <c r="C18" s="25">
        <v>30</v>
      </c>
      <c r="D18" s="25">
        <v>0.4</v>
      </c>
      <c r="E18" s="25">
        <v>1.3</v>
      </c>
      <c r="F18" s="25">
        <v>2</v>
      </c>
      <c r="G18" s="25">
        <v>22</v>
      </c>
      <c r="H18" s="52">
        <v>7.0000000000000007E-2</v>
      </c>
      <c r="I18" s="52">
        <v>8.9999999999999993E-3</v>
      </c>
      <c r="J18" s="52">
        <v>0.82</v>
      </c>
      <c r="K18" s="52">
        <v>2.71</v>
      </c>
      <c r="L18" s="52"/>
      <c r="M18" s="52">
        <v>2.74</v>
      </c>
      <c r="N18" s="52">
        <v>0.12</v>
      </c>
    </row>
    <row r="19" spans="1:14" ht="24" customHeight="1" thickBot="1">
      <c r="A19" s="16"/>
      <c r="B19" s="74" t="s">
        <v>19</v>
      </c>
      <c r="C19" s="17">
        <v>30</v>
      </c>
      <c r="D19" s="25">
        <v>2.4</v>
      </c>
      <c r="E19" s="25">
        <v>0.4</v>
      </c>
      <c r="F19" s="25">
        <v>12.6</v>
      </c>
      <c r="G19" s="25">
        <v>63.6</v>
      </c>
      <c r="H19" s="52">
        <v>0.16</v>
      </c>
      <c r="I19" s="52">
        <v>0</v>
      </c>
      <c r="J19" s="52">
        <v>0</v>
      </c>
      <c r="K19" s="52">
        <v>23</v>
      </c>
      <c r="L19" s="52">
        <v>87</v>
      </c>
      <c r="M19" s="52">
        <v>33</v>
      </c>
      <c r="N19" s="52">
        <v>2</v>
      </c>
    </row>
    <row r="20" spans="1:14" ht="15.75" thickBot="1">
      <c r="A20" s="16"/>
      <c r="B20" s="74" t="s">
        <v>34</v>
      </c>
      <c r="C20" s="17">
        <v>200</v>
      </c>
      <c r="D20" s="25"/>
      <c r="E20" s="25"/>
      <c r="F20" s="25"/>
      <c r="G20" s="25"/>
      <c r="H20" s="52"/>
      <c r="I20" s="52"/>
      <c r="J20" s="52"/>
      <c r="K20" s="52"/>
      <c r="L20" s="52"/>
      <c r="M20" s="52"/>
      <c r="N20" s="52"/>
    </row>
    <row r="21" spans="1:14" ht="15.75" thickBot="1">
      <c r="A21" s="16"/>
      <c r="B21" s="74"/>
      <c r="C21" s="25"/>
      <c r="D21" s="17"/>
      <c r="E21" s="17"/>
      <c r="F21" s="17"/>
      <c r="G21" s="25"/>
      <c r="H21" s="54"/>
      <c r="I21" s="54"/>
      <c r="J21" s="54"/>
      <c r="K21" s="54"/>
      <c r="L21" s="54"/>
      <c r="M21" s="54"/>
      <c r="N21" s="54"/>
    </row>
    <row r="22" spans="1:14" ht="15.75" thickBot="1">
      <c r="A22" s="12"/>
      <c r="B22" s="13"/>
      <c r="C22" s="13"/>
      <c r="D22" s="13"/>
      <c r="E22" s="13"/>
      <c r="F22" s="13"/>
      <c r="G22" s="13"/>
      <c r="H22" s="14"/>
      <c r="I22" s="14"/>
      <c r="J22" s="14"/>
      <c r="K22" s="14"/>
      <c r="L22" s="14"/>
      <c r="M22" s="14"/>
      <c r="N22" s="14"/>
    </row>
    <row r="23" spans="1:14" ht="16.5" thickBot="1">
      <c r="A23" s="20"/>
      <c r="B23" s="21"/>
      <c r="C23" s="22"/>
      <c r="D23" s="27">
        <f t="shared" ref="D23:N23" si="0">D8+D9+D10+D11+D12+D13+D14+D15+D18+D19+D20+D21+D22</f>
        <v>13.5</v>
      </c>
      <c r="E23" s="27">
        <f t="shared" si="0"/>
        <v>19.2</v>
      </c>
      <c r="F23" s="27">
        <f t="shared" si="0"/>
        <v>127.49999999999999</v>
      </c>
      <c r="G23" s="27">
        <f t="shared" si="0"/>
        <v>741.6</v>
      </c>
      <c r="H23" s="27">
        <f t="shared" si="0"/>
        <v>0.45999999999999996</v>
      </c>
      <c r="I23" s="27">
        <f t="shared" si="0"/>
        <v>0.41899999999999998</v>
      </c>
      <c r="J23" s="27">
        <f t="shared" si="0"/>
        <v>5.77</v>
      </c>
      <c r="K23" s="27">
        <f t="shared" si="0"/>
        <v>170.19</v>
      </c>
      <c r="L23" s="27">
        <f t="shared" si="0"/>
        <v>87</v>
      </c>
      <c r="M23" s="27">
        <f t="shared" si="0"/>
        <v>101.21</v>
      </c>
      <c r="N23" s="27">
        <f t="shared" si="0"/>
        <v>5.1400000000000006</v>
      </c>
    </row>
  </sheetData>
  <mergeCells count="9">
    <mergeCell ref="A1:N4"/>
    <mergeCell ref="A5:N5"/>
    <mergeCell ref="A6:A7"/>
    <mergeCell ref="B6:B7"/>
    <mergeCell ref="C6:C7"/>
    <mergeCell ref="D6:F6"/>
    <mergeCell ref="G6:G7"/>
    <mergeCell ref="H6:J6"/>
    <mergeCell ref="K6:N6"/>
  </mergeCells>
  <pageMargins left="0.70866141732283472" right="0.31496062992125984" top="0.74803149606299213" bottom="0.74803149606299213" header="0.31496062992125984" footer="0.31496062992125984"/>
  <pageSetup paperSize="9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21"/>
  <sheetViews>
    <sheetView workbookViewId="0">
      <selection activeCell="I27" sqref="I27"/>
    </sheetView>
  </sheetViews>
  <sheetFormatPr defaultRowHeight="15"/>
  <cols>
    <col min="1" max="1" width="10.42578125" style="10" customWidth="1"/>
    <col min="2" max="2" width="18.85546875" style="10" customWidth="1"/>
    <col min="3" max="3" width="11" style="10" customWidth="1"/>
    <col min="4" max="4" width="7.5703125" style="10" customWidth="1"/>
    <col min="5" max="5" width="7.7109375" style="10" customWidth="1"/>
    <col min="6" max="6" width="8.140625" style="10" customWidth="1"/>
    <col min="7" max="7" width="14.140625" style="10" customWidth="1"/>
    <col min="8" max="8" width="7" style="10" customWidth="1"/>
    <col min="9" max="9" width="7.28515625" style="10" customWidth="1"/>
    <col min="10" max="10" width="8" style="10" customWidth="1"/>
    <col min="11" max="11" width="7.85546875" style="10" customWidth="1"/>
    <col min="12" max="12" width="8" style="10" customWidth="1"/>
    <col min="13" max="13" width="8.140625" style="10" customWidth="1"/>
    <col min="14" max="14" width="8" style="10" customWidth="1"/>
    <col min="15" max="16384" width="9.140625" style="10"/>
  </cols>
  <sheetData>
    <row r="1" spans="1:14">
      <c r="A1" s="89" t="s">
        <v>26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1:14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3" spans="1:14" hidden="1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</row>
    <row r="4" spans="1:14" hidden="1">
      <c r="A4" s="90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</row>
    <row r="5" spans="1:14" ht="26.25" customHeight="1">
      <c r="A5" s="91" t="s">
        <v>1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</row>
    <row r="6" spans="1:14">
      <c r="A6" s="94" t="s">
        <v>2</v>
      </c>
      <c r="B6" s="92" t="s">
        <v>21</v>
      </c>
      <c r="C6" s="94" t="s">
        <v>3</v>
      </c>
      <c r="D6" s="94" t="s">
        <v>4</v>
      </c>
      <c r="E6" s="94"/>
      <c r="F6" s="94"/>
      <c r="G6" s="94" t="s">
        <v>5</v>
      </c>
      <c r="H6" s="94" t="s">
        <v>6</v>
      </c>
      <c r="I6" s="94"/>
      <c r="J6" s="94"/>
      <c r="K6" s="94" t="s">
        <v>7</v>
      </c>
      <c r="L6" s="94"/>
      <c r="M6" s="94"/>
      <c r="N6" s="94"/>
    </row>
    <row r="7" spans="1:14" ht="51" customHeight="1">
      <c r="A7" s="94"/>
      <c r="B7" s="93"/>
      <c r="C7" s="94"/>
      <c r="D7" s="23" t="s">
        <v>8</v>
      </c>
      <c r="E7" s="23" t="s">
        <v>9</v>
      </c>
      <c r="F7" s="23" t="s">
        <v>10</v>
      </c>
      <c r="G7" s="94"/>
      <c r="H7" s="23" t="s">
        <v>11</v>
      </c>
      <c r="I7" s="36" t="s">
        <v>29</v>
      </c>
      <c r="J7" s="23" t="s">
        <v>13</v>
      </c>
      <c r="K7" s="23" t="s">
        <v>14</v>
      </c>
      <c r="L7" s="23" t="s">
        <v>15</v>
      </c>
      <c r="M7" s="23" t="s">
        <v>16</v>
      </c>
      <c r="N7" s="23" t="s">
        <v>17</v>
      </c>
    </row>
    <row r="8" spans="1:14" ht="15.75" thickBot="1">
      <c r="A8" s="38"/>
      <c r="B8" s="80" t="s">
        <v>58</v>
      </c>
      <c r="C8" s="40"/>
      <c r="D8" s="81"/>
      <c r="E8" s="81"/>
      <c r="F8" s="81"/>
      <c r="G8" s="39"/>
      <c r="H8" s="33"/>
      <c r="I8" s="33"/>
      <c r="J8" s="33"/>
      <c r="K8" s="33"/>
      <c r="L8" s="33"/>
      <c r="M8" s="33"/>
      <c r="N8" s="33"/>
    </row>
    <row r="9" spans="1:14" ht="24.75" thickBot="1">
      <c r="A9" s="61">
        <v>311</v>
      </c>
      <c r="B9" s="70" t="s">
        <v>72</v>
      </c>
      <c r="C9" s="62" t="s">
        <v>57</v>
      </c>
      <c r="D9" s="62">
        <v>6.7</v>
      </c>
      <c r="E9" s="62">
        <v>8.1999999999999993</v>
      </c>
      <c r="F9" s="62">
        <v>30</v>
      </c>
      <c r="G9" s="62">
        <v>223</v>
      </c>
      <c r="H9" s="82">
        <v>0.14000000000000001</v>
      </c>
      <c r="I9" s="82">
        <v>0.13</v>
      </c>
      <c r="J9" s="82">
        <v>0.19</v>
      </c>
      <c r="K9" s="82">
        <v>114.69</v>
      </c>
      <c r="L9" s="82"/>
      <c r="M9" s="82">
        <v>38.57</v>
      </c>
      <c r="N9" s="82">
        <v>1.04</v>
      </c>
    </row>
    <row r="10" spans="1:14" ht="15.75" thickBot="1">
      <c r="A10" s="38">
        <v>1</v>
      </c>
      <c r="B10" s="74" t="s">
        <v>68</v>
      </c>
      <c r="C10" s="83" t="s">
        <v>66</v>
      </c>
      <c r="D10" s="39">
        <v>1.6</v>
      </c>
      <c r="E10" s="40">
        <v>8.5</v>
      </c>
      <c r="F10" s="40">
        <v>9.6999999999999993</v>
      </c>
      <c r="G10" s="40">
        <v>124</v>
      </c>
      <c r="H10" s="52">
        <v>0.03</v>
      </c>
      <c r="I10" s="52">
        <v>0.02</v>
      </c>
      <c r="J10" s="52">
        <v>0</v>
      </c>
      <c r="K10" s="52">
        <v>5.8</v>
      </c>
      <c r="L10" s="52"/>
      <c r="M10" s="52">
        <v>6.6</v>
      </c>
      <c r="N10" s="52">
        <v>0.42</v>
      </c>
    </row>
    <row r="11" spans="1:14" ht="15.75" thickBot="1">
      <c r="A11" s="38">
        <v>209</v>
      </c>
      <c r="B11" s="39" t="s">
        <v>71</v>
      </c>
      <c r="C11" s="40">
        <v>40</v>
      </c>
      <c r="D11" s="40">
        <v>4.8</v>
      </c>
      <c r="E11" s="40">
        <v>4.4000000000000004</v>
      </c>
      <c r="F11" s="40">
        <v>0.2</v>
      </c>
      <c r="G11" s="40">
        <v>59</v>
      </c>
      <c r="H11" s="52">
        <v>0.02</v>
      </c>
      <c r="I11" s="52">
        <v>0.14000000000000001</v>
      </c>
      <c r="J11" s="52">
        <v>0</v>
      </c>
      <c r="K11" s="52">
        <v>19.8</v>
      </c>
      <c r="L11" s="52"/>
      <c r="M11" s="52">
        <v>4.32</v>
      </c>
      <c r="N11" s="52">
        <v>0.9</v>
      </c>
    </row>
    <row r="12" spans="1:14" ht="34.5" customHeight="1" thickBot="1">
      <c r="A12" s="38">
        <v>648</v>
      </c>
      <c r="B12" s="39" t="s">
        <v>41</v>
      </c>
      <c r="C12" s="40">
        <v>200</v>
      </c>
      <c r="D12" s="39">
        <v>0</v>
      </c>
      <c r="E12" s="39">
        <v>0</v>
      </c>
      <c r="F12" s="39">
        <v>20</v>
      </c>
      <c r="G12" s="41">
        <v>76</v>
      </c>
      <c r="H12" s="33">
        <v>0</v>
      </c>
      <c r="I12" s="33">
        <v>0</v>
      </c>
      <c r="J12" s="33">
        <v>0</v>
      </c>
      <c r="K12" s="33">
        <v>0.48</v>
      </c>
      <c r="L12" s="33">
        <v>0</v>
      </c>
      <c r="M12" s="33">
        <v>0</v>
      </c>
      <c r="N12" s="33">
        <v>0.06</v>
      </c>
    </row>
    <row r="13" spans="1:14" ht="15.75" thickBot="1">
      <c r="A13" s="38"/>
      <c r="B13" s="80" t="s">
        <v>59</v>
      </c>
      <c r="C13" s="40"/>
      <c r="D13" s="81"/>
      <c r="E13" s="81"/>
      <c r="F13" s="81"/>
      <c r="G13" s="39"/>
      <c r="H13" s="33"/>
      <c r="I13" s="33"/>
      <c r="J13" s="33"/>
      <c r="K13" s="33"/>
      <c r="L13" s="33"/>
      <c r="M13" s="33"/>
      <c r="N13" s="33"/>
    </row>
    <row r="14" spans="1:14" ht="24.75" thickBot="1">
      <c r="A14" s="38">
        <v>132</v>
      </c>
      <c r="B14" s="85" t="s">
        <v>55</v>
      </c>
      <c r="C14" s="40">
        <v>250</v>
      </c>
      <c r="D14" s="81">
        <v>2.4</v>
      </c>
      <c r="E14" s="81">
        <v>5.7</v>
      </c>
      <c r="F14" s="81">
        <v>15.7</v>
      </c>
      <c r="G14" s="39">
        <v>130</v>
      </c>
      <c r="H14" s="33">
        <v>0.08</v>
      </c>
      <c r="I14" s="33">
        <v>7.0000000000000007E-2</v>
      </c>
      <c r="J14" s="33">
        <v>6.71</v>
      </c>
      <c r="K14" s="33">
        <v>24.22</v>
      </c>
      <c r="L14" s="33"/>
      <c r="M14" s="33">
        <v>23.25</v>
      </c>
      <c r="N14" s="33">
        <v>0.87</v>
      </c>
    </row>
    <row r="15" spans="1:14" ht="15.75" thickBot="1">
      <c r="A15" s="61">
        <v>492</v>
      </c>
      <c r="B15" s="70" t="s">
        <v>40</v>
      </c>
      <c r="C15" s="62">
        <v>250</v>
      </c>
      <c r="D15" s="62">
        <v>247</v>
      </c>
      <c r="E15" s="62">
        <v>28.8</v>
      </c>
      <c r="F15" s="62">
        <v>42.4</v>
      </c>
      <c r="G15" s="62">
        <v>533</v>
      </c>
      <c r="H15" s="82">
        <v>0.1</v>
      </c>
      <c r="I15" s="82">
        <v>0.14000000000000001</v>
      </c>
      <c r="J15" s="82">
        <v>1.84</v>
      </c>
      <c r="K15" s="82">
        <v>31.18</v>
      </c>
      <c r="L15" s="82">
        <v>0</v>
      </c>
      <c r="M15" s="82">
        <v>52.56</v>
      </c>
      <c r="N15" s="82">
        <v>2.38</v>
      </c>
    </row>
    <row r="16" spans="1:14" ht="15.75" thickBot="1">
      <c r="A16" s="38"/>
      <c r="B16" s="39" t="s">
        <v>34</v>
      </c>
      <c r="C16" s="40">
        <v>200</v>
      </c>
      <c r="D16" s="39"/>
      <c r="E16" s="39"/>
      <c r="F16" s="39"/>
      <c r="G16" s="41"/>
      <c r="H16" s="33"/>
      <c r="I16" s="33"/>
      <c r="J16" s="33"/>
      <c r="K16" s="33"/>
      <c r="L16" s="33"/>
      <c r="M16" s="33"/>
      <c r="N16" s="33"/>
    </row>
    <row r="17" spans="1:14" ht="24" customHeight="1" thickBot="1">
      <c r="A17" s="38"/>
      <c r="B17" s="39" t="s">
        <v>19</v>
      </c>
      <c r="C17" s="39">
        <v>30</v>
      </c>
      <c r="D17" s="39">
        <v>2.4</v>
      </c>
      <c r="E17" s="39">
        <v>0.4</v>
      </c>
      <c r="F17" s="39">
        <v>12.6</v>
      </c>
      <c r="G17" s="39">
        <v>63.6</v>
      </c>
      <c r="H17" s="33">
        <v>0.16</v>
      </c>
      <c r="I17" s="33">
        <v>0</v>
      </c>
      <c r="J17" s="33">
        <v>0</v>
      </c>
      <c r="K17" s="33">
        <v>23</v>
      </c>
      <c r="L17" s="33">
        <v>87</v>
      </c>
      <c r="M17" s="33">
        <v>33</v>
      </c>
      <c r="N17" s="33">
        <v>2</v>
      </c>
    </row>
    <row r="18" spans="1:14" ht="15.75" thickBot="1">
      <c r="A18" s="38"/>
      <c r="B18" s="74"/>
      <c r="C18" s="40"/>
      <c r="D18" s="39"/>
      <c r="E18" s="39"/>
      <c r="F18" s="39"/>
      <c r="G18" s="39"/>
      <c r="H18" s="33"/>
      <c r="I18" s="33"/>
      <c r="J18" s="33"/>
      <c r="K18" s="33"/>
      <c r="L18" s="33"/>
      <c r="M18" s="33"/>
      <c r="N18" s="33"/>
    </row>
    <row r="19" spans="1:14" ht="15.75" thickBot="1">
      <c r="A19" s="38"/>
      <c r="B19" s="39"/>
      <c r="C19" s="40"/>
      <c r="D19" s="39"/>
      <c r="E19" s="39"/>
      <c r="F19" s="39"/>
      <c r="G19" s="41"/>
      <c r="H19" s="33"/>
      <c r="I19" s="33"/>
      <c r="J19" s="33"/>
      <c r="K19" s="33"/>
      <c r="L19" s="33"/>
      <c r="M19" s="33"/>
      <c r="N19" s="33"/>
    </row>
    <row r="20" spans="1:14" ht="15.75" thickBot="1">
      <c r="A20" s="38"/>
      <c r="B20" s="39"/>
      <c r="C20" s="39"/>
      <c r="D20" s="39"/>
      <c r="E20" s="39"/>
      <c r="F20" s="39"/>
      <c r="G20" s="39"/>
      <c r="H20" s="33"/>
      <c r="I20" s="33"/>
      <c r="J20" s="33"/>
      <c r="K20" s="33"/>
      <c r="L20" s="33"/>
      <c r="M20" s="33"/>
      <c r="N20" s="33"/>
    </row>
    <row r="21" spans="1:14" ht="16.5" thickBot="1">
      <c r="A21" s="20"/>
      <c r="B21" s="21" t="s">
        <v>20</v>
      </c>
      <c r="C21" s="22"/>
      <c r="D21" s="27">
        <f>D8+D9+D10+D11+D12+D13+D14+D15+D18+D16+D19+D20</f>
        <v>262.5</v>
      </c>
      <c r="E21" s="27">
        <f>E8+E9+E10+E11+E12+E13+E14+E15+E18+E16+E19+E20</f>
        <v>55.6</v>
      </c>
      <c r="F21" s="27">
        <f>F8+F9+F10+F11+F12+F13+F14+F15+F18+F16+F19+F20</f>
        <v>118</v>
      </c>
      <c r="G21" s="27">
        <f>G8+G9+G10+G11+G12+G13+G14+G15+G18+G16+G19+G20</f>
        <v>1145</v>
      </c>
      <c r="H21" s="27">
        <f>H8+H9+H10+H11+H12+H13+H14+H15+H18+H16+H19+H20</f>
        <v>0.37</v>
      </c>
      <c r="I21" s="27">
        <f>I8+I9+I10+I11+I12+I13+I14+I15+I18+I16+I19+I20</f>
        <v>0.5</v>
      </c>
      <c r="J21" s="27">
        <f>J8+J9+J10+J11+J12+J13+J14+J15+J18+J16+J19+J20</f>
        <v>8.74</v>
      </c>
      <c r="K21" s="27">
        <f>K8+K9+K10+K11+K12+K13+K14+K15+K18+K16+K19+K20</f>
        <v>196.17</v>
      </c>
      <c r="L21" s="27">
        <f>L8+L9+L10+L11+L12+L13+L14+L15+L18+L16+L19+L20</f>
        <v>0</v>
      </c>
      <c r="M21" s="33">
        <f>M9+M10+M8+M11+M12++M13+M14+M15+M18+M16+M17+M19+M20</f>
        <v>158.30000000000001</v>
      </c>
      <c r="N21" s="33">
        <f>N9+N10+N8+N11+N12++N13+N14+N15+N18+N16+N17+N19+N20</f>
        <v>7.67</v>
      </c>
    </row>
  </sheetData>
  <mergeCells count="9">
    <mergeCell ref="A1:N4"/>
    <mergeCell ref="A5:N5"/>
    <mergeCell ref="A6:A7"/>
    <mergeCell ref="B6:B7"/>
    <mergeCell ref="C6:C7"/>
    <mergeCell ref="D6:F6"/>
    <mergeCell ref="G6:G7"/>
    <mergeCell ref="H6:J6"/>
    <mergeCell ref="K6:N6"/>
  </mergeCells>
  <pageMargins left="0.70866141732283472" right="0.31496062992125984" top="0.74803149606299213" bottom="0.74803149606299213" header="0.31496062992125984" footer="0.31496062992125984"/>
  <pageSetup paperSize="9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21"/>
  <sheetViews>
    <sheetView workbookViewId="0">
      <selection activeCell="B17" sqref="B17"/>
    </sheetView>
  </sheetViews>
  <sheetFormatPr defaultRowHeight="15"/>
  <cols>
    <col min="1" max="1" width="10.42578125" style="10" customWidth="1"/>
    <col min="2" max="2" width="18.85546875" style="10" customWidth="1"/>
    <col min="3" max="3" width="11" style="10" customWidth="1"/>
    <col min="4" max="4" width="7.5703125" style="10" customWidth="1"/>
    <col min="5" max="5" width="7.7109375" style="10" customWidth="1"/>
    <col min="6" max="6" width="8.140625" style="10" customWidth="1"/>
    <col min="7" max="7" width="14.140625" style="10" customWidth="1"/>
    <col min="8" max="8" width="7" style="10" customWidth="1"/>
    <col min="9" max="9" width="7.28515625" style="10" customWidth="1"/>
    <col min="10" max="10" width="8" style="10" customWidth="1"/>
    <col min="11" max="11" width="7.85546875" style="10" customWidth="1"/>
    <col min="12" max="12" width="8" style="10" customWidth="1"/>
    <col min="13" max="13" width="8.140625" style="10" customWidth="1"/>
    <col min="14" max="14" width="8" style="10" customWidth="1"/>
    <col min="15" max="16384" width="9.140625" style="10"/>
  </cols>
  <sheetData>
    <row r="1" spans="1:14">
      <c r="A1" s="89" t="s">
        <v>27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1:14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3" spans="1:14" hidden="1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</row>
    <row r="4" spans="1:14" hidden="1">
      <c r="A4" s="90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</row>
    <row r="5" spans="1:14" ht="26.25" customHeight="1">
      <c r="A5" s="91" t="s">
        <v>1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</row>
    <row r="6" spans="1:14">
      <c r="A6" s="94" t="s">
        <v>2</v>
      </c>
      <c r="B6" s="92" t="s">
        <v>21</v>
      </c>
      <c r="C6" s="94" t="s">
        <v>3</v>
      </c>
      <c r="D6" s="94" t="s">
        <v>4</v>
      </c>
      <c r="E6" s="94"/>
      <c r="F6" s="94"/>
      <c r="G6" s="94" t="s">
        <v>5</v>
      </c>
      <c r="H6" s="94" t="s">
        <v>6</v>
      </c>
      <c r="I6" s="94"/>
      <c r="J6" s="94"/>
      <c r="K6" s="94" t="s">
        <v>7</v>
      </c>
      <c r="L6" s="94"/>
      <c r="M6" s="94"/>
      <c r="N6" s="94"/>
    </row>
    <row r="7" spans="1:14" ht="51" customHeight="1">
      <c r="A7" s="94"/>
      <c r="B7" s="93"/>
      <c r="C7" s="94"/>
      <c r="D7" s="23" t="s">
        <v>8</v>
      </c>
      <c r="E7" s="23" t="s">
        <v>9</v>
      </c>
      <c r="F7" s="23" t="s">
        <v>10</v>
      </c>
      <c r="G7" s="94"/>
      <c r="H7" s="23" t="s">
        <v>11</v>
      </c>
      <c r="I7" s="23" t="s">
        <v>12</v>
      </c>
      <c r="J7" s="23" t="s">
        <v>13</v>
      </c>
      <c r="K7" s="23" t="s">
        <v>14</v>
      </c>
      <c r="L7" s="23" t="s">
        <v>15</v>
      </c>
      <c r="M7" s="23" t="s">
        <v>16</v>
      </c>
      <c r="N7" s="23" t="s">
        <v>17</v>
      </c>
    </row>
    <row r="8" spans="1:14" ht="16.5" thickBot="1">
      <c r="A8" s="33"/>
      <c r="B8" s="47" t="s">
        <v>58</v>
      </c>
      <c r="C8" s="81"/>
      <c r="D8" s="81"/>
      <c r="E8" s="81"/>
      <c r="F8" s="39"/>
      <c r="G8" s="33"/>
      <c r="H8" s="33"/>
      <c r="I8" s="33"/>
      <c r="J8" s="33"/>
      <c r="K8" s="33"/>
      <c r="L8" s="33"/>
      <c r="M8" s="33"/>
      <c r="N8" s="84"/>
    </row>
    <row r="9" spans="1:14" ht="26.25" thickBot="1">
      <c r="A9" s="16">
        <v>311</v>
      </c>
      <c r="B9" s="75" t="s">
        <v>60</v>
      </c>
      <c r="C9" s="25" t="s">
        <v>57</v>
      </c>
      <c r="D9" s="25">
        <v>5.5</v>
      </c>
      <c r="E9" s="25">
        <v>77.400000000000006</v>
      </c>
      <c r="F9" s="25">
        <v>27.3</v>
      </c>
      <c r="G9" s="25">
        <v>200</v>
      </c>
      <c r="H9" s="52">
        <v>7.0000000000000007E-2</v>
      </c>
      <c r="I9" s="52">
        <v>0.14000000000000001</v>
      </c>
      <c r="J9" s="52">
        <v>0.49</v>
      </c>
      <c r="K9" s="52">
        <v>118.53</v>
      </c>
      <c r="L9" s="52"/>
      <c r="M9" s="52">
        <v>17.489999999999998</v>
      </c>
      <c r="N9" s="52">
        <v>0.4</v>
      </c>
    </row>
    <row r="10" spans="1:14" ht="26.25" thickBot="1">
      <c r="A10" s="16">
        <v>2</v>
      </c>
      <c r="B10" s="75" t="s">
        <v>62</v>
      </c>
      <c r="C10" s="17">
        <v>60</v>
      </c>
      <c r="D10" s="17">
        <v>2.4</v>
      </c>
      <c r="E10" s="17">
        <v>7.5</v>
      </c>
      <c r="F10" s="17">
        <v>31</v>
      </c>
      <c r="G10" s="17">
        <v>202</v>
      </c>
      <c r="H10" s="33">
        <v>0.04</v>
      </c>
      <c r="I10" s="33">
        <v>0.03</v>
      </c>
      <c r="J10" s="33">
        <v>0.06</v>
      </c>
      <c r="K10" s="33">
        <v>10.82</v>
      </c>
      <c r="L10" s="33"/>
      <c r="M10" s="33">
        <v>10.44</v>
      </c>
      <c r="N10" s="33">
        <v>0.88</v>
      </c>
    </row>
    <row r="11" spans="1:14" ht="15.75" thickBot="1">
      <c r="A11" s="16">
        <v>382</v>
      </c>
      <c r="B11" s="75" t="s">
        <v>42</v>
      </c>
      <c r="C11" s="25">
        <v>200</v>
      </c>
      <c r="D11" s="17">
        <v>3.3</v>
      </c>
      <c r="E11" s="17">
        <v>3.1</v>
      </c>
      <c r="F11" s="17">
        <v>13.6</v>
      </c>
      <c r="G11" s="37">
        <v>95</v>
      </c>
      <c r="H11" s="22">
        <v>0.03</v>
      </c>
      <c r="I11" s="22">
        <v>0.12</v>
      </c>
      <c r="J11" s="22">
        <v>0.52</v>
      </c>
      <c r="K11" s="22">
        <v>108.57</v>
      </c>
      <c r="L11" s="22">
        <v>0</v>
      </c>
      <c r="M11" s="22">
        <v>21.05</v>
      </c>
      <c r="N11" s="22">
        <v>0.56999999999999995</v>
      </c>
    </row>
    <row r="12" spans="1:14" ht="17.25" customHeight="1" thickBot="1">
      <c r="A12" s="38"/>
      <c r="B12" s="74"/>
      <c r="C12" s="39"/>
      <c r="D12" s="39"/>
      <c r="E12" s="39"/>
      <c r="F12" s="39"/>
      <c r="G12" s="39"/>
      <c r="H12" s="33"/>
      <c r="I12" s="33"/>
      <c r="J12" s="33"/>
      <c r="K12" s="33"/>
      <c r="L12" s="33"/>
      <c r="M12" s="33"/>
      <c r="N12" s="33"/>
    </row>
    <row r="13" spans="1:14" ht="16.5" thickBot="1">
      <c r="A13" s="38"/>
      <c r="B13" s="79" t="s">
        <v>59</v>
      </c>
      <c r="C13" s="40"/>
      <c r="D13" s="81"/>
      <c r="E13" s="81"/>
      <c r="F13" s="81"/>
      <c r="G13" s="39"/>
      <c r="H13" s="33"/>
      <c r="I13" s="33"/>
      <c r="J13" s="33"/>
      <c r="K13" s="33"/>
      <c r="L13" s="33"/>
      <c r="M13" s="33"/>
      <c r="N13" s="33"/>
    </row>
    <row r="14" spans="1:14" ht="24.75" thickBot="1">
      <c r="A14" s="33">
        <v>124</v>
      </c>
      <c r="B14" s="74" t="s">
        <v>56</v>
      </c>
      <c r="C14" s="81">
        <v>250</v>
      </c>
      <c r="D14" s="81">
        <v>2</v>
      </c>
      <c r="E14" s="81">
        <v>6.2</v>
      </c>
      <c r="F14" s="39">
        <v>8.8000000000000007</v>
      </c>
      <c r="G14" s="33">
        <v>103</v>
      </c>
      <c r="H14" s="33">
        <v>0.06</v>
      </c>
      <c r="I14" s="33">
        <v>0.06</v>
      </c>
      <c r="J14" s="33">
        <v>12.01</v>
      </c>
      <c r="K14" s="33">
        <v>41.63</v>
      </c>
      <c r="L14" s="33"/>
      <c r="M14" s="33">
        <v>19.91</v>
      </c>
      <c r="N14" s="84">
        <v>0.73</v>
      </c>
    </row>
    <row r="15" spans="1:14" ht="24.75" thickBot="1">
      <c r="A15" s="61">
        <v>297</v>
      </c>
      <c r="B15" s="70" t="s">
        <v>35</v>
      </c>
      <c r="C15" s="63" t="s">
        <v>57</v>
      </c>
      <c r="D15" s="63">
        <v>10.6</v>
      </c>
      <c r="E15" s="63">
        <v>6.8</v>
      </c>
      <c r="F15" s="63">
        <v>46.3</v>
      </c>
      <c r="G15" s="63">
        <v>312</v>
      </c>
      <c r="H15" s="64">
        <v>0.31</v>
      </c>
      <c r="I15" s="64">
        <v>0.16</v>
      </c>
      <c r="J15" s="64">
        <v>0</v>
      </c>
      <c r="K15" s="64">
        <v>23.63</v>
      </c>
      <c r="L15" s="64"/>
      <c r="M15" s="64">
        <v>163.21</v>
      </c>
      <c r="N15" s="64">
        <v>5.63</v>
      </c>
    </row>
    <row r="16" spans="1:14" ht="24.75" thickBot="1">
      <c r="A16" s="38">
        <v>246</v>
      </c>
      <c r="B16" s="74" t="s">
        <v>30</v>
      </c>
      <c r="C16" s="40">
        <v>100</v>
      </c>
      <c r="D16" s="40">
        <v>13.4</v>
      </c>
      <c r="E16" s="40">
        <v>13.4</v>
      </c>
      <c r="F16" s="40">
        <v>3.2</v>
      </c>
      <c r="G16" s="40">
        <v>188</v>
      </c>
      <c r="H16" s="52">
        <v>0.03</v>
      </c>
      <c r="I16" s="52">
        <v>7.0000000000000007E-2</v>
      </c>
      <c r="J16" s="52">
        <v>0.31</v>
      </c>
      <c r="K16" s="52">
        <v>13.3</v>
      </c>
      <c r="L16" s="52">
        <v>0</v>
      </c>
      <c r="M16" s="52">
        <v>18.77</v>
      </c>
      <c r="N16" s="52">
        <v>1.86</v>
      </c>
    </row>
    <row r="17" spans="1:14" ht="24" customHeight="1" thickBot="1">
      <c r="A17" s="38"/>
      <c r="B17" s="74" t="s">
        <v>34</v>
      </c>
      <c r="C17" s="40">
        <v>200</v>
      </c>
      <c r="D17" s="39"/>
      <c r="E17" s="39"/>
      <c r="F17" s="39"/>
      <c r="G17" s="41"/>
      <c r="H17" s="33"/>
      <c r="I17" s="33"/>
      <c r="J17" s="33"/>
      <c r="K17" s="33"/>
      <c r="L17" s="33"/>
      <c r="M17" s="33"/>
      <c r="N17" s="33"/>
    </row>
    <row r="18" spans="1:14" ht="15.75" thickBot="1">
      <c r="A18" s="38"/>
      <c r="B18" s="74" t="s">
        <v>19</v>
      </c>
      <c r="C18" s="39">
        <v>30</v>
      </c>
      <c r="D18" s="39">
        <v>2.4</v>
      </c>
      <c r="E18" s="39">
        <v>0.4</v>
      </c>
      <c r="F18" s="39">
        <v>12.6</v>
      </c>
      <c r="G18" s="39">
        <v>63.6</v>
      </c>
      <c r="H18" s="33">
        <v>0.16</v>
      </c>
      <c r="I18" s="33">
        <v>0</v>
      </c>
      <c r="J18" s="33">
        <v>0</v>
      </c>
      <c r="K18" s="33">
        <v>23</v>
      </c>
      <c r="L18" s="33">
        <v>87</v>
      </c>
      <c r="M18" s="33">
        <v>33</v>
      </c>
      <c r="N18" s="33">
        <v>2</v>
      </c>
    </row>
    <row r="19" spans="1:14" ht="16.5" thickBot="1">
      <c r="A19" s="44"/>
      <c r="B19" s="58"/>
      <c r="C19" s="45"/>
      <c r="D19" s="46"/>
      <c r="E19" s="46"/>
      <c r="F19" s="46"/>
      <c r="G19" s="35"/>
      <c r="H19" s="21"/>
      <c r="I19" s="21"/>
      <c r="J19" s="21"/>
      <c r="K19" s="21"/>
      <c r="L19" s="21"/>
      <c r="M19" s="21"/>
      <c r="N19" s="21"/>
    </row>
    <row r="20" spans="1:14" ht="16.5" thickBot="1">
      <c r="A20" s="48"/>
      <c r="B20" s="43"/>
      <c r="C20" s="43"/>
      <c r="D20" s="43"/>
      <c r="E20" s="43"/>
      <c r="F20" s="43"/>
      <c r="G20" s="43"/>
      <c r="H20" s="49"/>
      <c r="I20" s="49"/>
      <c r="J20" s="49"/>
      <c r="K20" s="49"/>
      <c r="L20" s="49"/>
      <c r="M20" s="49"/>
      <c r="N20" s="49"/>
    </row>
    <row r="21" spans="1:14" ht="16.5" thickBot="1">
      <c r="A21" s="20"/>
      <c r="B21" s="21" t="s">
        <v>20</v>
      </c>
      <c r="C21" s="22"/>
      <c r="D21" s="27">
        <f>D9+D10+D11+D12+D13+D14+D15+D16+D17+D18+D19+D20</f>
        <v>39.599999999999994</v>
      </c>
      <c r="E21" s="27">
        <f>E9+E10+E14+E15+E17+E18+E19+E20</f>
        <v>98.300000000000011</v>
      </c>
      <c r="F21" s="27">
        <f>F9+F10+F11+F12+F15+F16+F17+F18+F19+F20</f>
        <v>134</v>
      </c>
      <c r="G21" s="27">
        <f>G9+G10+G11+G12+G14+G15+G16+G18+G19+G20</f>
        <v>1163.5999999999999</v>
      </c>
      <c r="H21" s="27">
        <f>H9+H10+H11+H12+H14+H16+H17+H18+H19+H20</f>
        <v>0.39</v>
      </c>
      <c r="I21" s="27">
        <f>I9+I10+I11+I12+I15+I16+I17+I18+I19+I20</f>
        <v>0.52</v>
      </c>
      <c r="J21" s="27">
        <f>J9+J10+J11+J12+J14+J15+J16+J17+J18+J19+J20</f>
        <v>13.39</v>
      </c>
      <c r="K21" s="27">
        <f>K9+K10+K11+K12+K14+K15+K16+K17+K18+K19+K20</f>
        <v>339.48</v>
      </c>
      <c r="L21" s="27">
        <f>L9+L10+L11+L12+L14+L15+L16+L17+L18+L19+L20</f>
        <v>87</v>
      </c>
      <c r="M21" s="27">
        <f>M9+M10+M11+M12+M14+M15+M16+M17+M18+M19+M20</f>
        <v>283.87</v>
      </c>
      <c r="N21" s="27">
        <f>N9+N11+N10+N12+N14+N15+N16+N17+N18+N20++N19</f>
        <v>12.07</v>
      </c>
    </row>
  </sheetData>
  <mergeCells count="9">
    <mergeCell ref="A1:N4"/>
    <mergeCell ref="A5:N5"/>
    <mergeCell ref="A6:A7"/>
    <mergeCell ref="B6:B7"/>
    <mergeCell ref="C6:C7"/>
    <mergeCell ref="D6:F6"/>
    <mergeCell ref="G6:G7"/>
    <mergeCell ref="H6:J6"/>
    <mergeCell ref="K6:N6"/>
  </mergeCells>
  <pageMargins left="0.70866141732283472" right="0.31496062992125984" top="0.74803149606299213" bottom="0.74803149606299213" header="0.31496062992125984" footer="0.31496062992125984"/>
  <pageSetup paperSize="9" orientation="landscape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P21"/>
  <sheetViews>
    <sheetView workbookViewId="0">
      <selection activeCell="N23" sqref="N23"/>
    </sheetView>
  </sheetViews>
  <sheetFormatPr defaultRowHeight="15"/>
  <cols>
    <col min="1" max="1" width="9.42578125" style="10" customWidth="1"/>
    <col min="2" max="2" width="20" style="10" customWidth="1"/>
    <col min="3" max="3" width="11" style="10" customWidth="1"/>
    <col min="4" max="4" width="7.5703125" style="10" customWidth="1"/>
    <col min="5" max="5" width="7.7109375" style="10" customWidth="1"/>
    <col min="6" max="6" width="8.140625" style="10" customWidth="1"/>
    <col min="7" max="7" width="14.140625" style="10" customWidth="1"/>
    <col min="8" max="8" width="7" style="10" customWidth="1"/>
    <col min="9" max="9" width="7.28515625" style="10" customWidth="1"/>
    <col min="10" max="10" width="8" style="10" customWidth="1"/>
    <col min="11" max="11" width="7.85546875" style="10" customWidth="1"/>
    <col min="12" max="12" width="8" style="10" customWidth="1"/>
    <col min="13" max="13" width="8.140625" style="10" customWidth="1"/>
    <col min="14" max="14" width="8" style="10" customWidth="1"/>
    <col min="15" max="16384" width="9.140625" style="10"/>
  </cols>
  <sheetData>
    <row r="1" spans="1:16">
      <c r="A1" s="89" t="s">
        <v>43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1:16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3" spans="1:16" hidden="1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</row>
    <row r="4" spans="1:16" hidden="1">
      <c r="A4" s="90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</row>
    <row r="5" spans="1:16" ht="26.25" customHeight="1">
      <c r="A5" s="91" t="s">
        <v>1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</row>
    <row r="6" spans="1:16">
      <c r="A6" s="94" t="s">
        <v>2</v>
      </c>
      <c r="B6" s="92" t="s">
        <v>21</v>
      </c>
      <c r="C6" s="94" t="s">
        <v>3</v>
      </c>
      <c r="D6" s="94" t="s">
        <v>4</v>
      </c>
      <c r="E6" s="94"/>
      <c r="F6" s="94"/>
      <c r="G6" s="94" t="s">
        <v>5</v>
      </c>
      <c r="H6" s="94" t="s">
        <v>6</v>
      </c>
      <c r="I6" s="94"/>
      <c r="J6" s="94"/>
      <c r="K6" s="94" t="s">
        <v>7</v>
      </c>
      <c r="L6" s="94"/>
      <c r="M6" s="94"/>
      <c r="N6" s="94"/>
    </row>
    <row r="7" spans="1:16" ht="51" customHeight="1">
      <c r="A7" s="94"/>
      <c r="B7" s="93"/>
      <c r="C7" s="94"/>
      <c r="D7" s="23" t="s">
        <v>8</v>
      </c>
      <c r="E7" s="23" t="s">
        <v>9</v>
      </c>
      <c r="F7" s="23" t="s">
        <v>10</v>
      </c>
      <c r="G7" s="94"/>
      <c r="H7" s="23" t="s">
        <v>11</v>
      </c>
      <c r="I7" s="28" t="s">
        <v>29</v>
      </c>
      <c r="J7" s="36" t="s">
        <v>13</v>
      </c>
      <c r="K7" s="23" t="s">
        <v>14</v>
      </c>
      <c r="L7" s="23" t="s">
        <v>15</v>
      </c>
      <c r="M7" s="23" t="s">
        <v>16</v>
      </c>
      <c r="N7" s="23" t="s">
        <v>17</v>
      </c>
    </row>
    <row r="8" spans="1:16" ht="15.75" thickBot="1">
      <c r="A8" s="55"/>
      <c r="B8" s="9" t="s">
        <v>61</v>
      </c>
      <c r="C8" s="59"/>
      <c r="D8" s="56"/>
      <c r="E8" s="56"/>
      <c r="F8" s="56"/>
      <c r="G8" s="56"/>
      <c r="H8" s="57"/>
      <c r="I8" s="57"/>
      <c r="J8" s="57"/>
      <c r="K8" s="57"/>
      <c r="L8" s="57"/>
      <c r="M8" s="57"/>
      <c r="N8" s="57"/>
    </row>
    <row r="9" spans="1:16" ht="26.25" thickBot="1">
      <c r="A9" s="34">
        <v>302</v>
      </c>
      <c r="B9" s="73" t="s">
        <v>64</v>
      </c>
      <c r="C9" s="50" t="s">
        <v>57</v>
      </c>
      <c r="D9" s="50">
        <v>6.2</v>
      </c>
      <c r="E9" s="50">
        <v>7.2</v>
      </c>
      <c r="F9" s="50">
        <v>32.200000000000003</v>
      </c>
      <c r="G9" s="50">
        <v>225</v>
      </c>
      <c r="H9" s="51">
        <v>0.12</v>
      </c>
      <c r="I9" s="51">
        <v>0.15</v>
      </c>
      <c r="J9" s="51">
        <v>0.44</v>
      </c>
      <c r="K9" s="51">
        <v>130.97999999999999</v>
      </c>
      <c r="L9" s="51"/>
      <c r="M9" s="51">
        <v>29.79</v>
      </c>
      <c r="N9" s="51">
        <v>0.79</v>
      </c>
      <c r="O9" s="86"/>
    </row>
    <row r="10" spans="1:16" ht="15.75" thickBot="1">
      <c r="A10" s="34">
        <v>1</v>
      </c>
      <c r="B10" s="73" t="s">
        <v>65</v>
      </c>
      <c r="C10" s="88" t="s">
        <v>66</v>
      </c>
      <c r="D10" s="50">
        <v>4.0999999999999996</v>
      </c>
      <c r="E10" s="50">
        <v>2.8</v>
      </c>
      <c r="F10" s="50">
        <v>9.5</v>
      </c>
      <c r="G10" s="50">
        <v>82</v>
      </c>
      <c r="H10" s="51">
        <v>0.03</v>
      </c>
      <c r="I10" s="51">
        <v>0.05</v>
      </c>
      <c r="J10" s="51">
        <v>7.0000000000000007E-2</v>
      </c>
      <c r="K10" s="51">
        <v>102.5</v>
      </c>
      <c r="L10" s="51"/>
      <c r="M10" s="51">
        <v>11.86</v>
      </c>
      <c r="N10" s="51">
        <v>0.46</v>
      </c>
      <c r="O10" s="86"/>
    </row>
    <row r="11" spans="1:16" ht="15.75" thickBot="1">
      <c r="A11" s="38">
        <v>685</v>
      </c>
      <c r="B11" s="39" t="s">
        <v>38</v>
      </c>
      <c r="C11" s="40">
        <v>200</v>
      </c>
      <c r="D11" s="40">
        <v>0.2</v>
      </c>
      <c r="E11" s="40">
        <v>0</v>
      </c>
      <c r="F11" s="40">
        <v>9.1</v>
      </c>
      <c r="G11" s="40">
        <v>36</v>
      </c>
      <c r="H11" s="52">
        <v>0</v>
      </c>
      <c r="I11" s="52">
        <v>0</v>
      </c>
      <c r="J11" s="52">
        <v>0</v>
      </c>
      <c r="K11" s="52">
        <v>0.26</v>
      </c>
      <c r="L11" s="52"/>
      <c r="M11" s="52">
        <v>0</v>
      </c>
      <c r="N11" s="52">
        <v>0.03</v>
      </c>
      <c r="O11" s="86"/>
    </row>
    <row r="12" spans="1:16" ht="16.5" customHeight="1" thickBot="1">
      <c r="A12" s="38"/>
      <c r="B12" s="47" t="s">
        <v>59</v>
      </c>
      <c r="C12" s="40"/>
      <c r="D12" s="40"/>
      <c r="E12" s="40"/>
      <c r="F12" s="40"/>
      <c r="G12" s="68"/>
      <c r="H12" s="52"/>
      <c r="I12" s="52"/>
      <c r="J12" s="52"/>
      <c r="K12" s="52"/>
      <c r="L12" s="52"/>
      <c r="M12" s="52"/>
      <c r="N12" s="52"/>
      <c r="O12" s="86"/>
    </row>
    <row r="13" spans="1:16" ht="26.25" thickBot="1">
      <c r="A13" s="16">
        <v>109</v>
      </c>
      <c r="B13" s="75" t="s">
        <v>52</v>
      </c>
      <c r="C13" s="40" t="s">
        <v>69</v>
      </c>
      <c r="D13" s="40">
        <v>6.4</v>
      </c>
      <c r="E13" s="40">
        <v>3.6</v>
      </c>
      <c r="F13" s="40">
        <v>20.5</v>
      </c>
      <c r="G13" s="40">
        <v>148</v>
      </c>
      <c r="H13" s="52">
        <v>0.19</v>
      </c>
      <c r="I13" s="52">
        <v>0.05</v>
      </c>
      <c r="J13" s="52">
        <v>0.18</v>
      </c>
      <c r="K13" s="52">
        <v>35.68</v>
      </c>
      <c r="L13" s="52"/>
      <c r="M13" s="52">
        <v>32.590000000000003</v>
      </c>
      <c r="N13" s="52">
        <v>1.99</v>
      </c>
    </row>
    <row r="14" spans="1:16" ht="15.75" thickBot="1">
      <c r="A14" s="38">
        <v>436</v>
      </c>
      <c r="B14" s="78" t="s">
        <v>47</v>
      </c>
      <c r="C14" s="40">
        <v>300</v>
      </c>
      <c r="D14" s="40">
        <v>29.9</v>
      </c>
      <c r="E14" s="40">
        <v>30.2</v>
      </c>
      <c r="F14" s="40">
        <v>27.1</v>
      </c>
      <c r="G14" s="40">
        <v>508</v>
      </c>
      <c r="H14" s="52">
        <v>0.16</v>
      </c>
      <c r="I14" s="52">
        <v>0.23</v>
      </c>
      <c r="J14" s="52">
        <v>3.76</v>
      </c>
      <c r="K14" s="52">
        <v>37.159999999999997</v>
      </c>
      <c r="L14" s="52">
        <v>0</v>
      </c>
      <c r="M14" s="52">
        <v>70.27</v>
      </c>
      <c r="N14" s="52">
        <v>5.45</v>
      </c>
    </row>
    <row r="15" spans="1:16" ht="15.75" thickBot="1">
      <c r="A15" s="38"/>
      <c r="B15" s="39" t="s">
        <v>34</v>
      </c>
      <c r="C15" s="40">
        <v>200</v>
      </c>
      <c r="D15" s="40"/>
      <c r="E15" s="40"/>
      <c r="F15" s="40"/>
      <c r="G15" s="40"/>
      <c r="H15" s="52"/>
      <c r="I15" s="52"/>
      <c r="J15" s="52"/>
      <c r="K15" s="52"/>
      <c r="L15" s="52"/>
      <c r="M15" s="52"/>
      <c r="N15" s="52"/>
      <c r="O15" s="29"/>
      <c r="P15" s="30"/>
    </row>
    <row r="16" spans="1:16" ht="15.75" thickBot="1">
      <c r="A16" s="38"/>
      <c r="B16" s="39" t="s">
        <v>19</v>
      </c>
      <c r="C16" s="40">
        <v>30</v>
      </c>
      <c r="D16" s="40">
        <v>2.4</v>
      </c>
      <c r="E16" s="40">
        <v>0.4</v>
      </c>
      <c r="F16" s="40">
        <v>12.6</v>
      </c>
      <c r="G16" s="40">
        <v>63.6</v>
      </c>
      <c r="H16" s="52">
        <v>0.16</v>
      </c>
      <c r="I16" s="52">
        <v>0</v>
      </c>
      <c r="J16" s="52">
        <v>0</v>
      </c>
      <c r="K16" s="52">
        <v>23</v>
      </c>
      <c r="L16" s="52">
        <v>87</v>
      </c>
      <c r="M16" s="52">
        <v>33</v>
      </c>
      <c r="N16" s="52">
        <v>2</v>
      </c>
    </row>
    <row r="17" spans="1:14" ht="24" customHeight="1" thickBot="1">
      <c r="A17" s="16"/>
      <c r="B17" s="75"/>
      <c r="C17" s="25"/>
      <c r="D17" s="25"/>
      <c r="E17" s="25"/>
      <c r="F17" s="25"/>
      <c r="G17" s="25"/>
      <c r="H17" s="54"/>
      <c r="I17" s="54"/>
      <c r="J17" s="54"/>
      <c r="K17" s="54"/>
      <c r="L17" s="54"/>
      <c r="M17" s="54"/>
      <c r="N17" s="54"/>
    </row>
    <row r="18" spans="1:14" ht="15.75" thickBot="1">
      <c r="A18" s="38"/>
      <c r="B18" s="39"/>
      <c r="C18" s="40"/>
      <c r="D18" s="40"/>
      <c r="E18" s="40"/>
      <c r="F18" s="40"/>
      <c r="G18" s="40"/>
      <c r="H18" s="52"/>
      <c r="I18" s="52"/>
      <c r="J18" s="52"/>
      <c r="K18" s="52"/>
      <c r="L18" s="52"/>
      <c r="M18" s="52"/>
      <c r="N18" s="52"/>
    </row>
    <row r="19" spans="1:14" ht="15.75" thickBot="1">
      <c r="A19" s="38"/>
      <c r="B19" s="39"/>
      <c r="C19" s="40"/>
      <c r="D19" s="40"/>
      <c r="E19" s="40"/>
      <c r="F19" s="40"/>
      <c r="G19" s="40"/>
      <c r="H19" s="52"/>
      <c r="I19" s="52"/>
      <c r="J19" s="52"/>
      <c r="K19" s="52"/>
      <c r="L19" s="52"/>
      <c r="M19" s="52"/>
      <c r="N19" s="52"/>
    </row>
    <row r="20" spans="1:14" ht="15.75" thickBot="1">
      <c r="A20" s="12"/>
      <c r="B20" s="13"/>
      <c r="C20" s="13"/>
      <c r="D20" s="13"/>
      <c r="E20" s="13"/>
      <c r="F20" s="13"/>
      <c r="G20" s="13"/>
      <c r="H20" s="14"/>
      <c r="I20" s="14"/>
      <c r="J20" s="14"/>
      <c r="K20" s="14"/>
      <c r="L20" s="14"/>
      <c r="M20" s="14"/>
      <c r="N20" s="14"/>
    </row>
    <row r="21" spans="1:14" ht="16.5" thickBot="1">
      <c r="A21" s="20"/>
      <c r="B21" s="21" t="s">
        <v>20</v>
      </c>
      <c r="C21" s="22"/>
      <c r="D21" s="27">
        <f>D9+D10+D11+D13+D14+D17+D15+D16++D18+D19+D20</f>
        <v>49.199999999999996</v>
      </c>
      <c r="E21" s="27">
        <f>E9+E10+E11+E12+E13+E14+E17+E15+E16+E18+E20</f>
        <v>44.199999999999996</v>
      </c>
      <c r="F21" s="27">
        <f>F8+F9+F10+F11+F12+F13+F14+F17+F15+F16+F18+F19+F20</f>
        <v>111</v>
      </c>
      <c r="G21" s="27">
        <f>G8+G9+G10+G11+G12+G13+G14+G17+G15+G16+G18+G19+G20</f>
        <v>1062.5999999999999</v>
      </c>
      <c r="H21" s="27">
        <f>H8+H9+H10+H11+H12+H13+H14+H17+H15+H16+H18+H19+H20</f>
        <v>0.66</v>
      </c>
      <c r="I21" s="27">
        <f>I8+I9+I10+I11+I12+I13+I14+I17+I15+I16+I18+I19+I20</f>
        <v>0.48</v>
      </c>
      <c r="J21" s="27">
        <f>J8+J9+J10+J11+J12+J13+J14+J17+J15+J16+J18+J19+J20</f>
        <v>4.4499999999999993</v>
      </c>
      <c r="K21" s="27">
        <f>K8+K9+K10+K11+K12+K13+K14+K17+K15+K16+K18+K19+K20</f>
        <v>329.57999999999993</v>
      </c>
      <c r="L21" s="27">
        <f>L8+L9+L10+L11+L12+L13+L14+L17+L15+L16+L18+L19+L20</f>
        <v>87</v>
      </c>
      <c r="M21" s="27">
        <f>M8+M9+M10+M11+M12+M13+M14+M17+M15+M16+M18+M19+M20</f>
        <v>177.51</v>
      </c>
      <c r="N21" s="27">
        <f>N8+N9+N10+N11+N12+N13+N14+N17+N15+N16+N18+N19+N20</f>
        <v>10.72</v>
      </c>
    </row>
  </sheetData>
  <mergeCells count="9">
    <mergeCell ref="A1:N4"/>
    <mergeCell ref="A5:N5"/>
    <mergeCell ref="A6:A7"/>
    <mergeCell ref="B6:B7"/>
    <mergeCell ref="C6:C7"/>
    <mergeCell ref="D6:F6"/>
    <mergeCell ref="G6:G7"/>
    <mergeCell ref="H6:J6"/>
    <mergeCell ref="K6:N6"/>
  </mergeCells>
  <pageMargins left="0.70866141732283472" right="0.31496062992125984" top="0.74803149606299213" bottom="0.74803149606299213" header="0.31496062992125984" footer="0.31496062992125984"/>
  <pageSetup paperSize="9" orientation="landscape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O22"/>
  <sheetViews>
    <sheetView workbookViewId="0">
      <selection activeCell="A12" sqref="A12:N12"/>
    </sheetView>
  </sheetViews>
  <sheetFormatPr defaultRowHeight="15"/>
  <cols>
    <col min="1" max="1" width="7" customWidth="1"/>
    <col min="2" max="2" width="18.85546875" customWidth="1"/>
    <col min="12" max="12" width="4.5703125" customWidth="1"/>
  </cols>
  <sheetData>
    <row r="2" spans="1:15">
      <c r="A2" s="89" t="s">
        <v>44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3" spans="1:15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</row>
    <row r="4" spans="1:15">
      <c r="A4" s="90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</row>
    <row r="5" spans="1:15">
      <c r="A5" s="90"/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</row>
    <row r="6" spans="1:15">
      <c r="A6" s="91" t="s">
        <v>1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</row>
    <row r="7" spans="1:15">
      <c r="A7" s="94" t="s">
        <v>2</v>
      </c>
      <c r="B7" s="92" t="s">
        <v>21</v>
      </c>
      <c r="C7" s="94" t="s">
        <v>3</v>
      </c>
      <c r="D7" s="94" t="s">
        <v>4</v>
      </c>
      <c r="E7" s="94"/>
      <c r="F7" s="94"/>
      <c r="G7" s="94" t="s">
        <v>5</v>
      </c>
      <c r="H7" s="94" t="s">
        <v>6</v>
      </c>
      <c r="I7" s="94"/>
      <c r="J7" s="94"/>
      <c r="K7" s="94" t="s">
        <v>7</v>
      </c>
      <c r="L7" s="94"/>
      <c r="M7" s="94"/>
      <c r="N7" s="94"/>
    </row>
    <row r="8" spans="1:15" ht="18" thickBot="1">
      <c r="A8" s="94"/>
      <c r="B8" s="93"/>
      <c r="C8" s="94"/>
      <c r="D8" s="36" t="s">
        <v>8</v>
      </c>
      <c r="E8" s="36" t="s">
        <v>9</v>
      </c>
      <c r="F8" s="36" t="s">
        <v>10</v>
      </c>
      <c r="G8" s="94"/>
      <c r="H8" s="36" t="s">
        <v>11</v>
      </c>
      <c r="I8" s="36" t="s">
        <v>29</v>
      </c>
      <c r="J8" s="36" t="s">
        <v>13</v>
      </c>
      <c r="K8" s="36" t="s">
        <v>14</v>
      </c>
      <c r="L8" s="36" t="s">
        <v>15</v>
      </c>
      <c r="M8" s="36" t="s">
        <v>16</v>
      </c>
      <c r="N8" s="36" t="s">
        <v>17</v>
      </c>
    </row>
    <row r="9" spans="1:15" ht="16.5" thickBot="1">
      <c r="A9" s="34"/>
      <c r="B9" s="11" t="s">
        <v>61</v>
      </c>
      <c r="C9" s="50"/>
      <c r="D9" s="50"/>
      <c r="E9" s="50"/>
      <c r="F9" s="50"/>
      <c r="G9" s="50"/>
      <c r="H9" s="51"/>
      <c r="I9" s="51"/>
      <c r="J9" s="51"/>
      <c r="K9" s="51"/>
      <c r="L9" s="51"/>
      <c r="M9" s="51"/>
      <c r="N9" s="51"/>
      <c r="O9" s="60"/>
    </row>
    <row r="10" spans="1:15" ht="24.75" thickBot="1">
      <c r="A10" s="61">
        <v>311</v>
      </c>
      <c r="B10" s="70" t="s">
        <v>67</v>
      </c>
      <c r="C10" s="63" t="s">
        <v>57</v>
      </c>
      <c r="D10" s="63">
        <v>6.7</v>
      </c>
      <c r="E10" s="63">
        <v>7.6</v>
      </c>
      <c r="F10" s="63">
        <v>32.6</v>
      </c>
      <c r="G10" s="63">
        <v>222</v>
      </c>
      <c r="H10" s="64">
        <v>0.12</v>
      </c>
      <c r="I10" s="64">
        <v>0.16</v>
      </c>
      <c r="J10" s="64">
        <v>0.47</v>
      </c>
      <c r="K10" s="64">
        <v>122.83</v>
      </c>
      <c r="L10" s="64"/>
      <c r="M10" s="64">
        <v>32.729999999999997</v>
      </c>
      <c r="N10" s="64">
        <v>1.67</v>
      </c>
    </row>
    <row r="11" spans="1:15" ht="15.75" thickBot="1">
      <c r="A11" s="38">
        <v>1</v>
      </c>
      <c r="B11" s="74" t="s">
        <v>68</v>
      </c>
      <c r="C11" s="83" t="s">
        <v>66</v>
      </c>
      <c r="D11" s="39">
        <v>1.6</v>
      </c>
      <c r="E11" s="40">
        <v>8.5</v>
      </c>
      <c r="F11" s="40">
        <v>9.6999999999999993</v>
      </c>
      <c r="G11" s="40">
        <v>124</v>
      </c>
      <c r="H11" s="52">
        <v>0.03</v>
      </c>
      <c r="I11" s="52">
        <v>0.02</v>
      </c>
      <c r="J11" s="52">
        <v>0</v>
      </c>
      <c r="K11" s="52">
        <v>5.8</v>
      </c>
      <c r="L11" s="52"/>
      <c r="M11" s="52">
        <v>6.6</v>
      </c>
      <c r="N11" s="52">
        <v>0.42</v>
      </c>
    </row>
    <row r="12" spans="1:15" ht="15.75" thickBot="1">
      <c r="A12" s="38">
        <v>209</v>
      </c>
      <c r="B12" s="39" t="s">
        <v>71</v>
      </c>
      <c r="C12" s="40">
        <v>40</v>
      </c>
      <c r="D12" s="40">
        <v>4.8</v>
      </c>
      <c r="E12" s="40">
        <v>4.4000000000000004</v>
      </c>
      <c r="F12" s="40">
        <v>0.2</v>
      </c>
      <c r="G12" s="40">
        <v>59</v>
      </c>
      <c r="H12" s="52">
        <v>0.02</v>
      </c>
      <c r="I12" s="52">
        <v>0.14000000000000001</v>
      </c>
      <c r="J12" s="52">
        <v>0</v>
      </c>
      <c r="K12" s="52">
        <v>19.8</v>
      </c>
      <c r="L12" s="52"/>
      <c r="M12" s="52">
        <v>4.32</v>
      </c>
      <c r="N12" s="52">
        <v>0.9</v>
      </c>
    </row>
    <row r="13" spans="1:15" ht="15.75" thickBot="1">
      <c r="A13" s="38">
        <v>648</v>
      </c>
      <c r="B13" s="39" t="s">
        <v>41</v>
      </c>
      <c r="C13" s="40">
        <v>200</v>
      </c>
      <c r="D13" s="39">
        <v>0</v>
      </c>
      <c r="E13" s="39">
        <v>0</v>
      </c>
      <c r="F13" s="39">
        <v>20</v>
      </c>
      <c r="G13" s="41">
        <v>76</v>
      </c>
      <c r="H13" s="33">
        <v>0</v>
      </c>
      <c r="I13" s="33">
        <v>0</v>
      </c>
      <c r="J13" s="33">
        <v>0</v>
      </c>
      <c r="K13" s="33">
        <v>0.48</v>
      </c>
      <c r="L13" s="33">
        <v>0</v>
      </c>
      <c r="M13" s="33">
        <v>0</v>
      </c>
      <c r="N13" s="33">
        <v>0.06</v>
      </c>
    </row>
    <row r="14" spans="1:15" ht="16.5" thickBot="1">
      <c r="A14" s="16"/>
      <c r="B14" s="47" t="s">
        <v>59</v>
      </c>
      <c r="C14" s="25"/>
      <c r="D14" s="17"/>
      <c r="E14" s="17"/>
      <c r="F14" s="17"/>
      <c r="G14" s="17"/>
      <c r="H14" s="22"/>
      <c r="I14" s="22"/>
      <c r="J14" s="22"/>
      <c r="K14" s="22"/>
      <c r="L14" s="22"/>
      <c r="M14" s="22"/>
      <c r="N14" s="22"/>
    </row>
    <row r="15" spans="1:15" ht="24.75" thickBot="1">
      <c r="A15" s="38">
        <v>138</v>
      </c>
      <c r="B15" s="39" t="s">
        <v>53</v>
      </c>
      <c r="C15" s="40">
        <v>250</v>
      </c>
      <c r="D15" s="39">
        <v>2.6</v>
      </c>
      <c r="E15" s="39">
        <v>2.6</v>
      </c>
      <c r="F15" s="39">
        <v>19.3</v>
      </c>
      <c r="G15" s="39">
        <v>117</v>
      </c>
      <c r="H15" s="33">
        <v>0.09</v>
      </c>
      <c r="I15" s="33">
        <v>0.06</v>
      </c>
      <c r="J15" s="33">
        <v>7</v>
      </c>
      <c r="K15" s="33">
        <v>16.61</v>
      </c>
      <c r="L15" s="33"/>
      <c r="M15" s="33">
        <v>24.06</v>
      </c>
      <c r="N15" s="33">
        <v>0.92</v>
      </c>
    </row>
    <row r="16" spans="1:15" ht="15.75" thickBot="1">
      <c r="A16" s="61">
        <v>332</v>
      </c>
      <c r="B16" s="70" t="s">
        <v>28</v>
      </c>
      <c r="C16" s="63" t="s">
        <v>57</v>
      </c>
      <c r="D16" s="63">
        <v>6.5</v>
      </c>
      <c r="E16" s="63">
        <v>4.4000000000000004</v>
      </c>
      <c r="F16" s="63">
        <v>40</v>
      </c>
      <c r="G16" s="63">
        <v>233</v>
      </c>
      <c r="H16" s="64">
        <v>0.08</v>
      </c>
      <c r="I16" s="64">
        <v>0.02</v>
      </c>
      <c r="J16" s="64">
        <v>0</v>
      </c>
      <c r="K16" s="64">
        <v>11.06</v>
      </c>
      <c r="L16" s="64">
        <v>0</v>
      </c>
      <c r="M16" s="64">
        <v>8.77</v>
      </c>
      <c r="N16" s="64">
        <v>0.89</v>
      </c>
    </row>
    <row r="17" spans="1:14" ht="15.75" thickBot="1">
      <c r="A17" s="38">
        <v>487</v>
      </c>
      <c r="B17" s="39" t="s">
        <v>37</v>
      </c>
      <c r="C17" s="40">
        <v>100</v>
      </c>
      <c r="D17" s="39">
        <v>26.1</v>
      </c>
      <c r="E17" s="39">
        <v>24.6</v>
      </c>
      <c r="F17" s="39">
        <v>0.3</v>
      </c>
      <c r="G17" s="41">
        <v>327</v>
      </c>
      <c r="H17" s="33">
        <v>0.08</v>
      </c>
      <c r="I17" s="33">
        <v>0.18</v>
      </c>
      <c r="J17" s="33">
        <v>1.25</v>
      </c>
      <c r="K17" s="33">
        <v>27.03</v>
      </c>
      <c r="L17" s="33"/>
      <c r="M17" s="33">
        <v>24.56</v>
      </c>
      <c r="N17" s="33">
        <v>2.1800000000000002</v>
      </c>
    </row>
    <row r="18" spans="1:14" ht="15.75" thickBot="1">
      <c r="A18" s="38">
        <v>593</v>
      </c>
      <c r="B18" s="39" t="s">
        <v>32</v>
      </c>
      <c r="C18" s="40">
        <v>50</v>
      </c>
      <c r="D18" s="39">
        <v>0.6</v>
      </c>
      <c r="E18" s="39">
        <v>2.2000000000000002</v>
      </c>
      <c r="F18" s="39">
        <v>3.4</v>
      </c>
      <c r="G18" s="39">
        <v>37</v>
      </c>
      <c r="H18" s="33">
        <v>0.01</v>
      </c>
      <c r="I18" s="33">
        <v>0.01</v>
      </c>
      <c r="J18" s="33">
        <v>1.36</v>
      </c>
      <c r="K18" s="33">
        <v>4.5199999999999996</v>
      </c>
      <c r="L18" s="33"/>
      <c r="M18" s="33">
        <v>4.57</v>
      </c>
      <c r="N18" s="33">
        <v>0.21</v>
      </c>
    </row>
    <row r="19" spans="1:14" ht="15.75" thickBot="1">
      <c r="A19" s="38"/>
      <c r="B19" s="39" t="s">
        <v>73</v>
      </c>
      <c r="C19" s="39">
        <v>200</v>
      </c>
      <c r="D19" s="39"/>
      <c r="E19" s="39"/>
      <c r="F19" s="39"/>
      <c r="G19" s="39"/>
      <c r="H19" s="33"/>
      <c r="I19" s="33"/>
      <c r="J19" s="33"/>
      <c r="K19" s="33"/>
      <c r="L19" s="33"/>
      <c r="M19" s="33"/>
      <c r="N19" s="33"/>
    </row>
    <row r="20" spans="1:14" ht="15.75" thickBot="1">
      <c r="A20" s="38"/>
      <c r="B20" s="39" t="s">
        <v>19</v>
      </c>
      <c r="C20" s="39">
        <v>30</v>
      </c>
      <c r="D20" s="39">
        <v>2.4</v>
      </c>
      <c r="E20" s="39">
        <v>0.4</v>
      </c>
      <c r="F20" s="39">
        <v>12.6</v>
      </c>
      <c r="G20" s="39">
        <v>63.6</v>
      </c>
      <c r="H20" s="33">
        <v>0.16</v>
      </c>
      <c r="I20" s="33"/>
      <c r="J20" s="33"/>
      <c r="K20" s="33">
        <v>23</v>
      </c>
      <c r="L20" s="33">
        <v>87</v>
      </c>
      <c r="M20" s="33">
        <v>33</v>
      </c>
      <c r="N20" s="33">
        <v>2</v>
      </c>
    </row>
    <row r="21" spans="1:14" ht="15.75" thickBot="1">
      <c r="A21" s="12"/>
      <c r="B21" s="13"/>
      <c r="C21" s="13"/>
      <c r="D21" s="13"/>
      <c r="E21" s="13"/>
      <c r="F21" s="13"/>
      <c r="G21" s="13"/>
      <c r="H21" s="14"/>
      <c r="I21" s="14"/>
      <c r="J21" s="14"/>
      <c r="K21" s="14"/>
      <c r="L21" s="14"/>
      <c r="M21" s="14"/>
      <c r="N21" s="14"/>
    </row>
    <row r="22" spans="1:14" ht="16.5" thickBot="1">
      <c r="A22" s="20"/>
      <c r="B22" s="21" t="s">
        <v>20</v>
      </c>
      <c r="C22" s="22"/>
      <c r="D22" s="22">
        <f t="shared" ref="D22:N22" si="0">D9+D10+D11+D12+D13+D14+D15+D16+D17+D18+D19+D20+D21</f>
        <v>51.300000000000004</v>
      </c>
      <c r="E22" s="22">
        <f t="shared" si="0"/>
        <v>54.7</v>
      </c>
      <c r="F22" s="22">
        <f t="shared" si="0"/>
        <v>138.1</v>
      </c>
      <c r="G22" s="22">
        <f t="shared" si="0"/>
        <v>1258.5999999999999</v>
      </c>
      <c r="H22" s="22">
        <f t="shared" si="0"/>
        <v>0.59000000000000008</v>
      </c>
      <c r="I22" s="22">
        <f t="shared" si="0"/>
        <v>0.59000000000000008</v>
      </c>
      <c r="J22" s="22">
        <f t="shared" si="0"/>
        <v>10.079999999999998</v>
      </c>
      <c r="K22" s="22">
        <f t="shared" si="0"/>
        <v>231.13</v>
      </c>
      <c r="L22" s="22">
        <f t="shared" si="0"/>
        <v>87</v>
      </c>
      <c r="M22" s="22">
        <f t="shared" si="0"/>
        <v>138.60999999999999</v>
      </c>
      <c r="N22" s="22">
        <f t="shared" si="0"/>
        <v>9.25</v>
      </c>
    </row>
  </sheetData>
  <mergeCells count="9">
    <mergeCell ref="A2:N5"/>
    <mergeCell ref="A6:N6"/>
    <mergeCell ref="A7:A8"/>
    <mergeCell ref="B7:B8"/>
    <mergeCell ref="C7:C8"/>
    <mergeCell ref="D7:F7"/>
    <mergeCell ref="G7:G8"/>
    <mergeCell ref="H7:J7"/>
    <mergeCell ref="K7:N7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2:N30"/>
  <sheetViews>
    <sheetView workbookViewId="0">
      <selection activeCell="L26" sqref="L26"/>
    </sheetView>
  </sheetViews>
  <sheetFormatPr defaultRowHeight="15"/>
  <cols>
    <col min="1" max="1" width="5.5703125" customWidth="1"/>
    <col min="2" max="2" width="17.5703125" customWidth="1"/>
    <col min="8" max="8" width="8.140625" customWidth="1"/>
    <col min="10" max="10" width="7.28515625" customWidth="1"/>
    <col min="12" max="12" width="4" customWidth="1"/>
    <col min="13" max="13" width="7.85546875" customWidth="1"/>
    <col min="14" max="14" width="8" customWidth="1"/>
  </cols>
  <sheetData>
    <row r="2" spans="1:14">
      <c r="A2" s="89" t="s">
        <v>45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3" spans="1:14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</row>
    <row r="4" spans="1:14">
      <c r="A4" s="90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</row>
    <row r="5" spans="1:14">
      <c r="A5" s="90"/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</row>
    <row r="6" spans="1:14">
      <c r="A6" s="91" t="s">
        <v>1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</row>
    <row r="7" spans="1:14">
      <c r="A7" s="94" t="s">
        <v>2</v>
      </c>
      <c r="B7" s="92" t="s">
        <v>21</v>
      </c>
      <c r="C7" s="94" t="s">
        <v>3</v>
      </c>
      <c r="D7" s="94" t="s">
        <v>4</v>
      </c>
      <c r="E7" s="94"/>
      <c r="F7" s="94"/>
      <c r="G7" s="94" t="s">
        <v>5</v>
      </c>
      <c r="H7" s="94" t="s">
        <v>6</v>
      </c>
      <c r="I7" s="94"/>
      <c r="J7" s="94"/>
      <c r="K7" s="94" t="s">
        <v>7</v>
      </c>
      <c r="L7" s="94"/>
      <c r="M7" s="94"/>
      <c r="N7" s="94"/>
    </row>
    <row r="8" spans="1:14" ht="17.25">
      <c r="A8" s="94"/>
      <c r="B8" s="93"/>
      <c r="C8" s="94"/>
      <c r="D8" s="36" t="s">
        <v>8</v>
      </c>
      <c r="E8" s="36" t="s">
        <v>9</v>
      </c>
      <c r="F8" s="36" t="s">
        <v>10</v>
      </c>
      <c r="G8" s="94"/>
      <c r="H8" s="36" t="s">
        <v>11</v>
      </c>
      <c r="I8" s="36" t="s">
        <v>29</v>
      </c>
      <c r="J8" s="36" t="s">
        <v>13</v>
      </c>
      <c r="K8" s="36" t="s">
        <v>14</v>
      </c>
      <c r="L8" s="36" t="s">
        <v>15</v>
      </c>
      <c r="M8" s="36" t="s">
        <v>16</v>
      </c>
      <c r="N8" s="36" t="s">
        <v>17</v>
      </c>
    </row>
    <row r="9" spans="1:14" ht="16.5" thickBot="1">
      <c r="A9" s="38"/>
      <c r="B9" s="79" t="s">
        <v>61</v>
      </c>
      <c r="C9" s="40"/>
      <c r="D9" s="81"/>
      <c r="E9" s="81"/>
      <c r="F9" s="81"/>
      <c r="G9" s="39"/>
      <c r="H9" s="33"/>
      <c r="I9" s="33"/>
      <c r="J9" s="33"/>
      <c r="K9" s="33"/>
      <c r="L9" s="33"/>
      <c r="M9" s="33"/>
      <c r="N9" s="33"/>
    </row>
    <row r="10" spans="1:14" ht="24.75" thickBot="1">
      <c r="A10" s="34">
        <v>302</v>
      </c>
      <c r="B10" s="70" t="s">
        <v>70</v>
      </c>
      <c r="C10" s="32" t="s">
        <v>57</v>
      </c>
      <c r="D10" s="32">
        <v>5.2</v>
      </c>
      <c r="E10" s="32">
        <v>7.2</v>
      </c>
      <c r="F10" s="32">
        <v>35.200000000000003</v>
      </c>
      <c r="G10" s="50">
        <v>229</v>
      </c>
      <c r="H10" s="51">
        <v>0.05</v>
      </c>
      <c r="I10" s="51">
        <v>0.13</v>
      </c>
      <c r="J10" s="51">
        <v>0.18</v>
      </c>
      <c r="K10" s="51">
        <v>103.72</v>
      </c>
      <c r="L10" s="51">
        <v>0</v>
      </c>
      <c r="M10" s="51">
        <v>29.22</v>
      </c>
      <c r="N10" s="51">
        <v>0.48</v>
      </c>
    </row>
    <row r="11" spans="1:14" ht="26.25" thickBot="1">
      <c r="A11" s="16">
        <v>2</v>
      </c>
      <c r="B11" s="75" t="s">
        <v>62</v>
      </c>
      <c r="C11" s="17">
        <v>60</v>
      </c>
      <c r="D11" s="17">
        <v>2.4</v>
      </c>
      <c r="E11" s="17">
        <v>7.5</v>
      </c>
      <c r="F11" s="17">
        <v>31</v>
      </c>
      <c r="G11" s="17">
        <v>202</v>
      </c>
      <c r="H11" s="33">
        <v>0.04</v>
      </c>
      <c r="I11" s="33">
        <v>0.03</v>
      </c>
      <c r="J11" s="33">
        <v>0.06</v>
      </c>
      <c r="K11" s="33">
        <v>10.82</v>
      </c>
      <c r="L11" s="33"/>
      <c r="M11" s="33">
        <v>10.44</v>
      </c>
      <c r="N11" s="33">
        <v>0.88</v>
      </c>
    </row>
    <row r="12" spans="1:14" ht="15.75" thickBot="1">
      <c r="A12" s="38">
        <v>379</v>
      </c>
      <c r="B12" s="74" t="s">
        <v>31</v>
      </c>
      <c r="C12" s="26">
        <v>200</v>
      </c>
      <c r="D12" s="40">
        <v>3</v>
      </c>
      <c r="E12" s="40">
        <v>2.8</v>
      </c>
      <c r="F12" s="40">
        <v>16.600000000000001</v>
      </c>
      <c r="G12" s="68">
        <v>101</v>
      </c>
      <c r="H12" s="52">
        <v>0.03</v>
      </c>
      <c r="I12" s="52">
        <v>1.2E-2</v>
      </c>
      <c r="J12" s="52">
        <v>0.26</v>
      </c>
      <c r="K12" s="52">
        <v>105.86</v>
      </c>
      <c r="L12" s="52">
        <v>0</v>
      </c>
      <c r="M12" s="52">
        <v>12.18</v>
      </c>
      <c r="N12" s="52">
        <v>0.11</v>
      </c>
    </row>
    <row r="13" spans="1:14" ht="16.5" thickBot="1">
      <c r="A13" s="38"/>
      <c r="B13" s="47" t="s">
        <v>59</v>
      </c>
      <c r="C13" s="40"/>
      <c r="D13" s="39"/>
      <c r="E13" s="39"/>
      <c r="F13" s="39"/>
      <c r="G13" s="40"/>
      <c r="H13" s="52"/>
      <c r="I13" s="52"/>
      <c r="J13" s="52"/>
      <c r="K13" s="52"/>
      <c r="L13" s="52"/>
      <c r="M13" s="52"/>
      <c r="N13" s="52"/>
    </row>
    <row r="14" spans="1:14" ht="24.75" thickBot="1">
      <c r="A14" s="38">
        <v>3</v>
      </c>
      <c r="B14" s="74" t="s">
        <v>54</v>
      </c>
      <c r="C14" s="40">
        <v>250</v>
      </c>
      <c r="D14" s="39">
        <v>2.6</v>
      </c>
      <c r="E14" s="39">
        <v>2.7</v>
      </c>
      <c r="F14" s="39">
        <v>15.8</v>
      </c>
      <c r="G14" s="40">
        <v>102</v>
      </c>
      <c r="H14" s="52">
        <v>0.08</v>
      </c>
      <c r="I14" s="52">
        <v>0.06</v>
      </c>
      <c r="J14" s="52">
        <v>4.5999999999999996</v>
      </c>
      <c r="K14" s="52">
        <v>15.04</v>
      </c>
      <c r="L14" s="52"/>
      <c r="M14" s="52">
        <v>17.739999999999998</v>
      </c>
      <c r="N14" s="52">
        <v>0.77</v>
      </c>
    </row>
    <row r="15" spans="1:14" ht="24.75" thickBot="1">
      <c r="A15" s="38">
        <v>297</v>
      </c>
      <c r="B15" s="85" t="s">
        <v>48</v>
      </c>
      <c r="C15" s="40" t="s">
        <v>36</v>
      </c>
      <c r="D15" s="81">
        <v>11.4</v>
      </c>
      <c r="E15" s="81">
        <v>8.9</v>
      </c>
      <c r="F15" s="81">
        <v>55</v>
      </c>
      <c r="G15" s="39">
        <v>331</v>
      </c>
      <c r="H15" s="33">
        <v>0.05</v>
      </c>
      <c r="I15" s="33">
        <v>0.04</v>
      </c>
      <c r="J15" s="33">
        <v>0</v>
      </c>
      <c r="K15" s="33">
        <v>15.11</v>
      </c>
      <c r="L15" s="33"/>
      <c r="M15" s="33">
        <v>37.770000000000003</v>
      </c>
      <c r="N15" s="33">
        <v>0.84</v>
      </c>
    </row>
    <row r="16" spans="1:14" ht="24.75" thickBot="1">
      <c r="A16" s="38">
        <v>374</v>
      </c>
      <c r="B16" s="74" t="s">
        <v>49</v>
      </c>
      <c r="C16" s="40">
        <v>120</v>
      </c>
      <c r="D16" s="39">
        <v>11.4</v>
      </c>
      <c r="E16" s="39">
        <v>5.9</v>
      </c>
      <c r="F16" s="39">
        <v>5.5</v>
      </c>
      <c r="G16" s="39">
        <v>121</v>
      </c>
      <c r="H16" s="33">
        <v>0.08</v>
      </c>
      <c r="I16" s="33">
        <v>0.09</v>
      </c>
      <c r="J16" s="33">
        <v>1.88</v>
      </c>
      <c r="K16" s="33">
        <v>38.56</v>
      </c>
      <c r="L16" s="33"/>
      <c r="M16" s="33">
        <v>47.57</v>
      </c>
      <c r="N16" s="33">
        <v>47.57</v>
      </c>
    </row>
    <row r="17" spans="1:14" ht="15.75" thickBot="1">
      <c r="A17" s="38"/>
      <c r="B17" s="74" t="s">
        <v>34</v>
      </c>
      <c r="C17" s="39">
        <v>200</v>
      </c>
      <c r="D17" s="40"/>
      <c r="E17" s="40"/>
      <c r="F17" s="40"/>
      <c r="G17" s="40"/>
      <c r="H17" s="52"/>
      <c r="I17" s="52"/>
      <c r="J17" s="52"/>
      <c r="K17" s="52"/>
      <c r="L17" s="52"/>
      <c r="M17" s="52"/>
      <c r="N17" s="52"/>
    </row>
    <row r="18" spans="1:14" ht="15.75" thickBot="1">
      <c r="A18" s="38"/>
      <c r="B18" s="74" t="s">
        <v>19</v>
      </c>
      <c r="C18" s="39">
        <v>30</v>
      </c>
      <c r="D18" s="40">
        <v>2.4</v>
      </c>
      <c r="E18" s="40">
        <v>0.4</v>
      </c>
      <c r="F18" s="40">
        <v>12.6</v>
      </c>
      <c r="G18" s="40">
        <v>63.6</v>
      </c>
      <c r="H18" s="52">
        <v>0.16</v>
      </c>
      <c r="I18" s="52">
        <v>0</v>
      </c>
      <c r="J18" s="52">
        <v>0</v>
      </c>
      <c r="K18" s="52">
        <v>23</v>
      </c>
      <c r="L18" s="52">
        <v>87</v>
      </c>
      <c r="M18" s="52">
        <v>33</v>
      </c>
      <c r="N18" s="52">
        <v>2</v>
      </c>
    </row>
    <row r="19" spans="1:14" ht="15.75" thickBot="1">
      <c r="A19" s="38"/>
      <c r="B19" s="74"/>
      <c r="C19" s="40"/>
      <c r="D19" s="39"/>
      <c r="E19" s="39"/>
      <c r="F19" s="39"/>
      <c r="G19" s="39"/>
      <c r="H19" s="33"/>
      <c r="I19" s="33"/>
      <c r="J19" s="33"/>
      <c r="K19" s="33"/>
      <c r="L19" s="33"/>
      <c r="M19" s="33"/>
      <c r="N19" s="33"/>
    </row>
    <row r="20" spans="1:14" ht="15.75" thickBot="1">
      <c r="A20" s="16"/>
      <c r="B20" s="17"/>
      <c r="C20" s="25"/>
      <c r="D20" s="17"/>
      <c r="E20" s="17"/>
      <c r="F20" s="17"/>
      <c r="G20" s="17"/>
      <c r="H20" s="22"/>
      <c r="I20" s="22"/>
      <c r="J20" s="22"/>
      <c r="K20" s="22"/>
      <c r="L20" s="22"/>
      <c r="M20" s="22"/>
      <c r="N20" s="22"/>
    </row>
    <row r="21" spans="1:14" ht="15.75" thickBot="1">
      <c r="A21" s="16"/>
      <c r="B21" s="17"/>
      <c r="C21" s="17"/>
      <c r="D21" s="17"/>
      <c r="E21" s="17"/>
      <c r="F21" s="17"/>
      <c r="G21" s="17"/>
      <c r="H21" s="33"/>
      <c r="I21" s="33"/>
      <c r="J21" s="33"/>
      <c r="K21" s="33"/>
      <c r="L21" s="33"/>
      <c r="M21" s="33"/>
      <c r="N21" s="33"/>
    </row>
    <row r="22" spans="1:14" ht="16.5" thickBot="1">
      <c r="A22" s="20"/>
      <c r="B22" s="21" t="s">
        <v>20</v>
      </c>
      <c r="C22" s="22"/>
      <c r="D22" s="27">
        <f>D9+D10+D12++D11+D13+D14+D15+D16+D19+D17+D18+D20+D21</f>
        <v>38.4</v>
      </c>
      <c r="E22" s="27">
        <f>E9+E10+E12++E11+E13+E14+E15+E16+E19+E17+E18+E20+E21</f>
        <v>35.4</v>
      </c>
      <c r="F22" s="27">
        <f>F9+F10+F12++F11+F13+F14+F15+F16+F19+F17+F18+F20+F21</f>
        <v>171.70000000000002</v>
      </c>
      <c r="G22" s="27">
        <f>G9+G10+G12++G11+G13+G14+G15+G16+G19+G17+G18+G20+G21</f>
        <v>1149.5999999999999</v>
      </c>
      <c r="H22" s="27">
        <f>H9+H10+H12++H11+H13+H14+H15+H16+H19+H17+H18+H20+H21</f>
        <v>0.49</v>
      </c>
      <c r="I22" s="27">
        <f>I9+I10+I12++I11+I13+I14+I15+I16+I19+I17+I18+I20+I21</f>
        <v>0.36199999999999999</v>
      </c>
      <c r="J22" s="27">
        <f>J9+J10+J12++J11+J13+J14+J15+J16+J19+J17+J18+J20+J21</f>
        <v>6.9799999999999995</v>
      </c>
      <c r="K22" s="27">
        <f>K9+K10+K12++K11+K13+K14+K15+K16+K19+K17+K18+K20+K21</f>
        <v>312.10999999999996</v>
      </c>
      <c r="L22" s="27"/>
      <c r="M22" s="22">
        <f>M9+M10+M11+M12+M13+M14+M15+M16+M19+M17+M18+M20+M21</f>
        <v>187.92</v>
      </c>
      <c r="N22" s="22">
        <f>N9+N10+N11+N12+N13+N14+N15+N16+N19+N17+N18+N20+N21</f>
        <v>52.65</v>
      </c>
    </row>
    <row r="30" spans="1:14">
      <c r="D30" s="87"/>
    </row>
  </sheetData>
  <mergeCells count="9">
    <mergeCell ref="A2:N5"/>
    <mergeCell ref="A6:N6"/>
    <mergeCell ref="A7:A8"/>
    <mergeCell ref="B7:B8"/>
    <mergeCell ref="C7:C8"/>
    <mergeCell ref="D7:F7"/>
    <mergeCell ref="G7:G8"/>
    <mergeCell ref="H7:J7"/>
    <mergeCell ref="K7:N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Лист1</vt:lpstr>
      <vt:lpstr>Лист2</vt:lpstr>
      <vt:lpstr>Лист3 )</vt:lpstr>
      <vt:lpstr>Лист4</vt:lpstr>
      <vt:lpstr>Лист5</vt:lpstr>
      <vt:lpstr>Лист6</vt:lpstr>
      <vt:lpstr>Лист7)</vt:lpstr>
      <vt:lpstr>лист8</vt:lpstr>
      <vt:lpstr>Лист9</vt:lpstr>
      <vt:lpstr>Лист10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2025-03-28T05:14:57Z</dcterms:modified>
</cp:coreProperties>
</file>